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116" windowHeight="360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'auta'!$A$1:$X$27</definedName>
    <definedName name="_xlnm.Print_Area" localSheetId="1">'budynki'!$A$1:$Y$71</definedName>
    <definedName name="_xlnm.Print_Area" localSheetId="2">'elektronika '!$A$1:$D$185</definedName>
    <definedName name="_xlnm.Print_Area" localSheetId="0">'informacje ogólne'!$A$1:$G$9</definedName>
    <definedName name="_xlnm.Print_Area" localSheetId="4">'szkody'!$A$1:$D$19</definedName>
    <definedName name="_xlnm.Print_Area" localSheetId="5">'środki trwałe'!$A$1:$F$11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<sst xmlns="http://schemas.openxmlformats.org/spreadsheetml/2006/main" count="1615" uniqueCount="650">
  <si>
    <t>RAZEM</t>
  </si>
  <si>
    <t>L.p.</t>
  </si>
  <si>
    <t>Nazwa jednostki</t>
  </si>
  <si>
    <t>NIP</t>
  </si>
  <si>
    <t>REGON</t>
  </si>
  <si>
    <t>lokalizacja (adres)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</si>
  <si>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</si>
  <si>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</si>
  <si>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</si>
  <si>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</si>
  <si>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</si>
  <si>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</si>
  <si>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</si>
  <si>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</si>
  <si>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</si>
  <si>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</si>
  <si>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</si>
  <si>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</si>
  <si>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</si>
  <si>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</si>
  <si>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</si>
  <si>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</si>
  <si>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</si>
  <si>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</si>
  <si>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</si>
  <si>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</si>
  <si>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Urządzenia i wyposażenie</t>
  </si>
  <si>
    <t>Tabela nr 6</t>
  </si>
  <si>
    <t>lp.</t>
  </si>
  <si>
    <t xml:space="preserve">nazwa budynku/ budowli </t>
  </si>
  <si>
    <t xml:space="preserve">przeznaczenie budynku/ budowli 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</si>
  <si>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</si>
  <si>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</si>
  <si>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</si>
  <si>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</si>
  <si>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</si>
  <si>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</si>
  <si>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</si>
  <si>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</si>
  <si>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</si>
  <si>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</si>
  <si>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</si>
  <si>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</si>
  <si>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</si>
  <si>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</si>
  <si>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</si>
  <si>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</si>
  <si>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</si>
  <si>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powierzchnia użytkowa (w m²)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</si>
  <si>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</si>
  <si>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</si>
  <si>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</si>
  <si>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</si>
  <si>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Urząd Gminy w Ostrowitem</t>
  </si>
  <si>
    <t>ul. Lipowa 2, 62-402 Ostrowite</t>
  </si>
  <si>
    <t>667-12-20-223</t>
  </si>
  <si>
    <t>000535899</t>
  </si>
  <si>
    <t>ul. Szkolna 4, 62-402 Ostrowite</t>
  </si>
  <si>
    <t>Szkoła Podstawowa im. Ludwiki Jakubowicz w Ostrowitem</t>
  </si>
  <si>
    <t>000710552</t>
  </si>
  <si>
    <t>Szkoła Podstawowa im. Kornela Makuszyńskiego  w Giewartowie</t>
  </si>
  <si>
    <t>Giewartów, ul. Armii Krajowej 9, 62-402 Ostrowite</t>
  </si>
  <si>
    <t>001194897</t>
  </si>
  <si>
    <t>Gminny Ośrodek Pomocy Społecznej w Ostrowitem</t>
  </si>
  <si>
    <t>667-12-20-097</t>
  </si>
  <si>
    <t>003730348</t>
  </si>
  <si>
    <t>Gminna Biblioteka Publiczna</t>
  </si>
  <si>
    <t>667-14-99-656</t>
  </si>
  <si>
    <t>000971689</t>
  </si>
  <si>
    <t>Środowiskowy Dom Samopomocy w Lucynowie</t>
  </si>
  <si>
    <t>Lucynowo 2, 62-402 Ostrowite</t>
  </si>
  <si>
    <t>667-16-58-847</t>
  </si>
  <si>
    <t>311589561</t>
  </si>
  <si>
    <t>Tabela nr 1 - Informacje ogólne do oceny ryzyka w Gminie Ostrowite</t>
  </si>
  <si>
    <t>Tabela nr 2 - Wykaz budynków i budowli w Gminie Ostrowite</t>
  </si>
  <si>
    <t>Tabela nr 3 - Wykaz sprzętu elektronicznego w Gminie Ostrowite</t>
  </si>
  <si>
    <t>Tabela nr 4 - Wykaz pojazdów w Gminie Ostrowite</t>
  </si>
  <si>
    <t>1. Urząd Gminy w Ostrowitem</t>
  </si>
  <si>
    <t>-</t>
  </si>
  <si>
    <t>nie dotyczy</t>
  </si>
  <si>
    <t>tak</t>
  </si>
  <si>
    <t>nie</t>
  </si>
  <si>
    <t>księgowa brutto</t>
  </si>
  <si>
    <t>Budynek gimnazjum</t>
  </si>
  <si>
    <t>cegła</t>
  </si>
  <si>
    <t>Budynek szkoły</t>
  </si>
  <si>
    <t>2 szt. drzwi po 2 zamki patentowe, pianowe gaśnice 4 szt</t>
  </si>
  <si>
    <t>1 szt. drzwi po 2 zamaki patentowe, pianowe gaśnice</t>
  </si>
  <si>
    <t>stropodach</t>
  </si>
  <si>
    <t>2. Szkoła Podstawowa im. Ludwiki Jakubowicz w Ostrowitem</t>
  </si>
  <si>
    <t>4 580 cm3</t>
  </si>
  <si>
    <t>Ryzyka podlegające ubezpieczeniu w danym pojeździe (wybrane ryzyka zaznaczone X)</t>
  </si>
  <si>
    <t>OC</t>
  </si>
  <si>
    <t>NW</t>
  </si>
  <si>
    <t>AC/KR</t>
  </si>
  <si>
    <t>ASS</t>
  </si>
  <si>
    <t>x</t>
  </si>
  <si>
    <t>Budynek szkoły wraz z salą gimnastyczną oraz ogrodzeniem</t>
  </si>
  <si>
    <t>cegła, pustak</t>
  </si>
  <si>
    <t>bardzo dobry</t>
  </si>
  <si>
    <t>Volkswagen</t>
  </si>
  <si>
    <t>T5 GP7EJ122GP</t>
  </si>
  <si>
    <t>WV2ZZZ7HZFH075073</t>
  </si>
  <si>
    <t>PSL RN22</t>
  </si>
  <si>
    <t>1 968 cm3</t>
  </si>
  <si>
    <t>3 000 kg</t>
  </si>
  <si>
    <t>1 099kg</t>
  </si>
  <si>
    <t>Budynek UG</t>
  </si>
  <si>
    <t>biurowiec</t>
  </si>
  <si>
    <t>Budynek OZ O-te</t>
  </si>
  <si>
    <t>usługowo/ mieszkalny</t>
  </si>
  <si>
    <t>Budynek OZ G-w</t>
  </si>
  <si>
    <t>usługowy</t>
  </si>
  <si>
    <t>Budynek oc</t>
  </si>
  <si>
    <t>gospodarczy</t>
  </si>
  <si>
    <t>Budynek gosp. UG</t>
  </si>
  <si>
    <t>Świetlica Kania</t>
  </si>
  <si>
    <t>Świetlica Mieczownica</t>
  </si>
  <si>
    <t>mieszkalny</t>
  </si>
  <si>
    <t>Świetlica Giewartów Holendry</t>
  </si>
  <si>
    <t>Świetlica Lucynowo</t>
  </si>
  <si>
    <t>Budynek Świetlicy Środowiskowej w Ostrowitem</t>
  </si>
  <si>
    <t>Budynek Świetlicy Wiejskiej w Naprusewie</t>
  </si>
  <si>
    <t>żelbeton</t>
  </si>
  <si>
    <t>papa</t>
  </si>
  <si>
    <t>dobry</t>
  </si>
  <si>
    <t>drewno</t>
  </si>
  <si>
    <t>żelbeton, drewno</t>
  </si>
  <si>
    <t>dachówka, papa</t>
  </si>
  <si>
    <t>eternit</t>
  </si>
  <si>
    <t>żelbeton, blacha</t>
  </si>
  <si>
    <t>papa+ styropian</t>
  </si>
  <si>
    <t>dostateczny</t>
  </si>
  <si>
    <t>eternit, stropodach</t>
  </si>
  <si>
    <t>pustak</t>
  </si>
  <si>
    <t>blachodachówka</t>
  </si>
  <si>
    <t>dachówka ceramiczna</t>
  </si>
  <si>
    <t>1. Urząd Gminy</t>
  </si>
  <si>
    <t>FS ŻUK</t>
  </si>
  <si>
    <t>FS Lublin</t>
  </si>
  <si>
    <t>SUL0071HR0574277</t>
  </si>
  <si>
    <t>KMF 8462</t>
  </si>
  <si>
    <t>2 120 cm3</t>
  </si>
  <si>
    <t>31.05.1994</t>
  </si>
  <si>
    <t>Przyczepa lekka</t>
  </si>
  <si>
    <t>Zeppia S</t>
  </si>
  <si>
    <t>SV9PC400X80GK1016</t>
  </si>
  <si>
    <t>PSL 22VL</t>
  </si>
  <si>
    <t>przyczepa</t>
  </si>
  <si>
    <t>26.08.2008</t>
  </si>
  <si>
    <t>750 kg</t>
  </si>
  <si>
    <t>3524</t>
  </si>
  <si>
    <t>SUL35242710071966</t>
  </si>
  <si>
    <t>PSL J998</t>
  </si>
  <si>
    <t>2 417 cm3</t>
  </si>
  <si>
    <t>09.10.2001</t>
  </si>
  <si>
    <t xml:space="preserve">Transporter </t>
  </si>
  <si>
    <t>WV2ZZZ70ZPH131570</t>
  </si>
  <si>
    <t>PSL CC98</t>
  </si>
  <si>
    <t>2 000 cm3</t>
  </si>
  <si>
    <t>05.11.1993</t>
  </si>
  <si>
    <t>360 kg</t>
  </si>
  <si>
    <t>Star</t>
  </si>
  <si>
    <t>SUSM69ZZZ3F001520</t>
  </si>
  <si>
    <t>PSL N998</t>
  </si>
  <si>
    <t>20.12.2002</t>
  </si>
  <si>
    <t>Zeppia</t>
  </si>
  <si>
    <t>SV9PC500010GK1005</t>
  </si>
  <si>
    <t>PSL C798</t>
  </si>
  <si>
    <t>02.10.2003</t>
  </si>
  <si>
    <t>600 kg</t>
  </si>
  <si>
    <t>MAN</t>
  </si>
  <si>
    <t>TGM 13.290</t>
  </si>
  <si>
    <t>WMAN36ZZ2EY304900</t>
  </si>
  <si>
    <t>PSL MW98</t>
  </si>
  <si>
    <t>6 871 cm3</t>
  </si>
  <si>
    <t>17.01.2014</t>
  </si>
  <si>
    <t>Volvo</t>
  </si>
  <si>
    <t>3 500 kg</t>
  </si>
  <si>
    <t xml:space="preserve">nie </t>
  </si>
  <si>
    <t>1970-1980</t>
  </si>
  <si>
    <t>blacha trapezowa</t>
  </si>
  <si>
    <t xml:space="preserve">dobry </t>
  </si>
  <si>
    <t>Giewartów, Armii Krajowej 9</t>
  </si>
  <si>
    <t>667-16-09-984</t>
  </si>
  <si>
    <t>667-16-12-348</t>
  </si>
  <si>
    <t>Wykaz monitoringu wizyjnego</t>
  </si>
  <si>
    <t>Razem monitoring wizyjny</t>
  </si>
  <si>
    <t>konstrukcja i pokrycie dachu</t>
  </si>
  <si>
    <t>Świetlica Lipnica</t>
  </si>
  <si>
    <t>Budynek mieszkalny + świetlica Izdebno</t>
  </si>
  <si>
    <t>odtworzeniowa</t>
  </si>
  <si>
    <t>oświata</t>
  </si>
  <si>
    <t>Środowiskowy Dom Samopomocy</t>
  </si>
  <si>
    <t>pobyt dzienny osób niepełnosprawnych</t>
  </si>
  <si>
    <t>strop i papa</t>
  </si>
  <si>
    <t xml:space="preserve">cegła </t>
  </si>
  <si>
    <t xml:space="preserve">dachówka karpiówka </t>
  </si>
  <si>
    <t>bardzo dobra</t>
  </si>
  <si>
    <t>3. Szkoła Podstawowa im. Kornela Makuszyńskiego  w Giewartowie</t>
  </si>
  <si>
    <t>4. Gminny Ośrodek Pomocy Społecznej w Ostrowitem</t>
  </si>
  <si>
    <t>5. Gminna Biblioteka Publiczna</t>
  </si>
  <si>
    <t>6. Środowiskowy Dom Samopomocy w Lucynowie</t>
  </si>
  <si>
    <t>18.12.2014</t>
  </si>
  <si>
    <t>Suma ubezpieczenia (wartość pojazdu z VAT) wraz z wyposażeniem dodatkowym</t>
  </si>
  <si>
    <t>Klub malucha (była sala  gimnastyczna)</t>
  </si>
  <si>
    <t>2. Środowiskowy Dom Samopomocy w Lucynowie</t>
  </si>
  <si>
    <t>drukarka HP Color LaserJet Pro M281fdn</t>
  </si>
  <si>
    <t>serwer Dell T330E</t>
  </si>
  <si>
    <t>laptop Dell Vostro 5568</t>
  </si>
  <si>
    <t>drukarka HP LaserJet PRO M426FDW</t>
  </si>
  <si>
    <t>Budynek magazynowy O-te (waga)</t>
  </si>
  <si>
    <t>Świetlica Doły</t>
  </si>
  <si>
    <t>usług./mieszk.</t>
  </si>
  <si>
    <t>tereny rekreacyjne</t>
  </si>
  <si>
    <t>dostateczna</t>
  </si>
  <si>
    <t>przyczepy kempingowe - 2szt.</t>
  </si>
  <si>
    <t>brak</t>
  </si>
  <si>
    <t>dobra</t>
  </si>
  <si>
    <t>kontener</t>
  </si>
  <si>
    <t>Nissan</t>
  </si>
  <si>
    <t>Primaster</t>
  </si>
  <si>
    <t>ciężarowy</t>
  </si>
  <si>
    <t>VSKF4AMA6UY616724</t>
  </si>
  <si>
    <t>PSL 020AR</t>
  </si>
  <si>
    <t>1 995cm3</t>
  </si>
  <si>
    <t>11.06.2008</t>
  </si>
  <si>
    <t>760 kg</t>
  </si>
  <si>
    <t xml:space="preserve">czy budynek jest użytkowany? </t>
  </si>
  <si>
    <t xml:space="preserve">czy budynek jest przeznaczony do rozbiórki? </t>
  </si>
  <si>
    <t>Hala widowiskowo - sportowa</t>
  </si>
  <si>
    <t>gaśnice, hydranty, kraty na oknach, sygnalizacja dźwiękowa, dozór pracowniczy przez część doby</t>
  </si>
  <si>
    <t>kserokopiarka</t>
  </si>
  <si>
    <t>gaśnica 2szt.</t>
  </si>
  <si>
    <t xml:space="preserve">6 gaśnic, karaty na oknach parterowych, hydrant </t>
  </si>
  <si>
    <t>alarm, kraty na oknach parterowych, hydrant, 8 szt gaśnic</t>
  </si>
  <si>
    <t>lodówka</t>
  </si>
  <si>
    <t>pralka</t>
  </si>
  <si>
    <t>toaleta</t>
  </si>
  <si>
    <t>wyłącznik prądu, gaśnice</t>
  </si>
  <si>
    <t>drewniany</t>
  </si>
  <si>
    <t>Toaleta publiczna Kania wraz z zewnętrzną infrastrukturą techniczną</t>
  </si>
  <si>
    <t>Toaleta publiczna Giewartów wraz z zewnętrzną infrastrukturą techniczną</t>
  </si>
  <si>
    <t>alarm, wyłącznik prądu, gaśnice</t>
  </si>
  <si>
    <t xml:space="preserve"> gaśnice</t>
  </si>
  <si>
    <t>gaśnice</t>
  </si>
  <si>
    <t>Brenderup</t>
  </si>
  <si>
    <t>A05</t>
  </si>
  <si>
    <t>YU100A055LP665965</t>
  </si>
  <si>
    <t>PSL 2FJ2</t>
  </si>
  <si>
    <t>19.06.2020</t>
  </si>
  <si>
    <t>760kg</t>
  </si>
  <si>
    <t>1 000kg</t>
  </si>
  <si>
    <t>Dzienny Dom Senior w Giewartowie</t>
  </si>
  <si>
    <t>dom seniora</t>
  </si>
  <si>
    <t>główny wyłącznik prądu, gaśnice</t>
  </si>
  <si>
    <t>Giewartów, ul. Armii Krajowej 3, 62-402 Ostrowite</t>
  </si>
  <si>
    <t xml:space="preserve">cegła, pustak </t>
  </si>
  <si>
    <t>żelbetowe</t>
  </si>
  <si>
    <t>żelbetowy, papa</t>
  </si>
  <si>
    <t>1962 (modernizacja 2019)</t>
  </si>
  <si>
    <t>ul. Szkolna 4, 62 - 402 Ostrowite</t>
  </si>
  <si>
    <t>czy jest wyposażony w windę?</t>
  </si>
  <si>
    <t>OSP Kąpiel, Kąpiel 8A, 62-402 Ostrowite, REGON: 311126080</t>
  </si>
  <si>
    <t>OSP Szyszłowo, Szyszłowo 35, 62-402 Ostrowite, REGON: 311126111</t>
  </si>
  <si>
    <t>OSP Ostrowite, ul. Zachodnia 15, 62-402 Ostrowite, REGON: 311126105</t>
  </si>
  <si>
    <t>FLD3C FL</t>
  </si>
  <si>
    <t>YV2T0Y1B2LZ131190</t>
  </si>
  <si>
    <t>PSL 998CA</t>
  </si>
  <si>
    <t>7 698 cm3</t>
  </si>
  <si>
    <t>05.08.2020</t>
  </si>
  <si>
    <t>6 425kg</t>
  </si>
  <si>
    <t>16 000kg</t>
  </si>
  <si>
    <t>W tym namioty</t>
  </si>
  <si>
    <t>płyty stropowe</t>
  </si>
  <si>
    <t>laptop Dell</t>
  </si>
  <si>
    <t>monitoring zewnętrzny</t>
  </si>
  <si>
    <t>urządzenie wielofunkcyjne HP Laser Jet PRO M28W - 5 szt.</t>
  </si>
  <si>
    <t>stropodach, styropapa</t>
  </si>
  <si>
    <t>zasilacz awaryjny</t>
  </si>
  <si>
    <t>radioodtwarzacz philips - 2 szt</t>
  </si>
  <si>
    <t>pilarka</t>
  </si>
  <si>
    <t>blacha</t>
  </si>
  <si>
    <t>komputer HP</t>
  </si>
  <si>
    <t>komputer lenovo</t>
  </si>
  <si>
    <t>komputer Acer</t>
  </si>
  <si>
    <t>projektor Epson</t>
  </si>
  <si>
    <t>projektor Sony</t>
  </si>
  <si>
    <t>laptop lenovo</t>
  </si>
  <si>
    <t>laptopy Asus - 14 szt</t>
  </si>
  <si>
    <t xml:space="preserve">laptopy Asus - 10 szt </t>
  </si>
  <si>
    <t>laptop lenovo - 2szt</t>
  </si>
  <si>
    <t>laptopy Asus - 10 szt.</t>
  </si>
  <si>
    <t>laptopy HP - 10 szt.</t>
  </si>
  <si>
    <t>laptop lenovo - 2 szt</t>
  </si>
  <si>
    <t>monitor interaktywny - 2 szt.</t>
  </si>
  <si>
    <t>mikser</t>
  </si>
  <si>
    <t>atlas do ćwiczeń</t>
  </si>
  <si>
    <t>bieżnia elektryczna</t>
  </si>
  <si>
    <t>rower magnetyczny</t>
  </si>
  <si>
    <t>orbitek magnetyczny</t>
  </si>
  <si>
    <t>wioślarz</t>
  </si>
  <si>
    <t>lodówka Zanussi</t>
  </si>
  <si>
    <t>drukarka HP</t>
  </si>
  <si>
    <t>YV2T0Y1B9MZ133116</t>
  </si>
  <si>
    <t>PSL 998CH</t>
  </si>
  <si>
    <t>7 698cm3</t>
  </si>
  <si>
    <t>12.07.2021</t>
  </si>
  <si>
    <t>6 545kg</t>
  </si>
  <si>
    <t>PSL 898CA</t>
  </si>
  <si>
    <t>WDB9702551K532175</t>
  </si>
  <si>
    <t>25.04.2001</t>
  </si>
  <si>
    <t>15 990kg</t>
  </si>
  <si>
    <t>6 374cm3</t>
  </si>
  <si>
    <t>Daimler Chrysler</t>
  </si>
  <si>
    <t xml:space="preserve"> Atego 970.25</t>
  </si>
  <si>
    <t>PSL 112AJ</t>
  </si>
  <si>
    <t>PSL 4FM6</t>
  </si>
  <si>
    <t>Renault</t>
  </si>
  <si>
    <t>M 210.12</t>
  </si>
  <si>
    <t>6 600kg</t>
  </si>
  <si>
    <t>VF640BCA000001876</t>
  </si>
  <si>
    <t>26.12.2001</t>
  </si>
  <si>
    <t>14 000kg</t>
  </si>
  <si>
    <t>6 174cm3</t>
  </si>
  <si>
    <t>Martz</t>
  </si>
  <si>
    <t>8 02B SGV</t>
  </si>
  <si>
    <t>SXX8S68200B224016</t>
  </si>
  <si>
    <t>560kg</t>
  </si>
  <si>
    <t>13.10.2020</t>
  </si>
  <si>
    <t>750kg</t>
  </si>
  <si>
    <t>3 600kg</t>
  </si>
  <si>
    <t>2 770kg</t>
  </si>
  <si>
    <t>3 500kg</t>
  </si>
  <si>
    <t>12 000kg</t>
  </si>
  <si>
    <t>15 500kg</t>
  </si>
  <si>
    <t>UPS GT Power 1200VA</t>
  </si>
  <si>
    <t>Świetlica G-w</t>
  </si>
  <si>
    <t>Budynek mieszkalny N-wo (2 mieszkania)</t>
  </si>
  <si>
    <t>1916 (modernizacja 2009)</t>
  </si>
  <si>
    <t>1959 (modernizacja 2002, 2016, 2018)</t>
  </si>
  <si>
    <t>1955 (modernizacja 2016, 2021)</t>
  </si>
  <si>
    <t>1949 (modernizacja 2019)</t>
  </si>
  <si>
    <t>Budynek komunalny Lucynowo (2 mieszkania)</t>
  </si>
  <si>
    <t>płyty kanałowe</t>
  </si>
  <si>
    <t>wielokanałowy, pokrycie papa</t>
  </si>
  <si>
    <t>1970 (modernizacja 2003, 2007, 2008, 2012)</t>
  </si>
  <si>
    <t>1922 (modernizacja 2010, 2013, 2020)</t>
  </si>
  <si>
    <t>Pole biwakowe Giewartów (przyczepy kempingowe - 2szt.)</t>
  </si>
  <si>
    <t>Pole biwakowe Salomonowo (kontener)</t>
  </si>
  <si>
    <t>1968 (modernizacja 2002, 2005, 2009, 2018, 2020)</t>
  </si>
  <si>
    <t>Dom nauczyciela Ostrowite</t>
  </si>
  <si>
    <t>Budynek szkolny - Giewartów Holendry</t>
  </si>
  <si>
    <t>drewniane</t>
  </si>
  <si>
    <t>1915 (modernizacja 2007)</t>
  </si>
  <si>
    <t xml:space="preserve">laptopy Asus - 16 szt </t>
  </si>
  <si>
    <t>projektor BenQ MH 535 DLP</t>
  </si>
  <si>
    <t>WF0EXXTTREMA18517</t>
  </si>
  <si>
    <t>YU100A059NP741397</t>
  </si>
  <si>
    <t xml:space="preserve">PSL 9HJ8 </t>
  </si>
  <si>
    <t>Ford</t>
  </si>
  <si>
    <t>Transit</t>
  </si>
  <si>
    <t>PSL 898CN</t>
  </si>
  <si>
    <t>08.09.2021</t>
  </si>
  <si>
    <t>20.05.2022</t>
  </si>
  <si>
    <t>980kg</t>
  </si>
  <si>
    <t>1 300kg</t>
  </si>
  <si>
    <t>przyczepa (podłodziowa)</t>
  </si>
  <si>
    <t xml:space="preserve"> 2 525kg</t>
  </si>
  <si>
    <t>M69</t>
  </si>
  <si>
    <t>SAM</t>
  </si>
  <si>
    <t>specjalny pożarniczy</t>
  </si>
  <si>
    <t>szkoła</t>
  </si>
  <si>
    <t>klub dziecięcy</t>
  </si>
  <si>
    <t>hala, siłownia</t>
  </si>
  <si>
    <t>drewniane/betonowe</t>
  </si>
  <si>
    <t>cegła kratówka</t>
  </si>
  <si>
    <t>dach żeliwny metalowy</t>
  </si>
  <si>
    <t>cegła pustak szlakowy/ cegła kratówka</t>
  </si>
  <si>
    <t>drewniane/ deski/ papa</t>
  </si>
  <si>
    <t>drewniane/ papa</t>
  </si>
  <si>
    <t>komputer LENOVO V520</t>
  </si>
  <si>
    <t>drukarka Brother DCP-L5500DN</t>
  </si>
  <si>
    <t>okap przyścienny</t>
  </si>
  <si>
    <t>mikser planetarny</t>
  </si>
  <si>
    <t>patelnia uchylna</t>
  </si>
  <si>
    <t xml:space="preserve">zmywarka wyparzarka </t>
  </si>
  <si>
    <t xml:space="preserve">piec konwekcyjno-parowy </t>
  </si>
  <si>
    <t>drukarka 3D</t>
  </si>
  <si>
    <t>pracownia druku 3D</t>
  </si>
  <si>
    <t>monitor interaktywny InsGraf DIGITAL "65"</t>
  </si>
  <si>
    <t>urządzenie Switch Cisco - 4 szt</t>
  </si>
  <si>
    <t>kasa fiskalna NANO II Online WiFi</t>
  </si>
  <si>
    <t>aparat fotograficzny</t>
  </si>
  <si>
    <t>kamera przenośna</t>
  </si>
  <si>
    <t>mikroskop Ekspert</t>
  </si>
  <si>
    <t>laptop Acer</t>
  </si>
  <si>
    <t>pracownia druku</t>
  </si>
  <si>
    <t>drukarka HP INK</t>
  </si>
  <si>
    <t>aparat fotograficzny - 3szt</t>
  </si>
  <si>
    <t>modernizacja istniejącego monitoringu</t>
  </si>
  <si>
    <t>monitor LCD 24 IIYAMA</t>
  </si>
  <si>
    <t>niszczarka Opus C2212CD</t>
  </si>
  <si>
    <t>niszczarka Ideal 2270</t>
  </si>
  <si>
    <t>niszczarka Opus C2206 (sztuk 2)</t>
  </si>
  <si>
    <t>niszczarka Opus C2206CD</t>
  </si>
  <si>
    <t>niszczarka 8240</t>
  </si>
  <si>
    <t>czytnik e-dowodów (sztuk 2)</t>
  </si>
  <si>
    <t>monitor LED LG 24 MP596</t>
  </si>
  <si>
    <t>monitor IIYAMA (sztuk 2)</t>
  </si>
  <si>
    <t>niszczarka Fellowes M7CM</t>
  </si>
  <si>
    <t>defibrylator Phillips HeartStaf FRX z kluczem</t>
  </si>
  <si>
    <t>komputer Lenovo V530s SFF</t>
  </si>
  <si>
    <t>monitor LCD 21,5" IIYAMA</t>
  </si>
  <si>
    <t>monitor LCD 21,5" AOC</t>
  </si>
  <si>
    <t>drukarka HP Color LaserJet Pro M479FDW</t>
  </si>
  <si>
    <t>telefax Panasonic</t>
  </si>
  <si>
    <t>dysk twardy HDD Segate 2TB</t>
  </si>
  <si>
    <t>sterylizator UV+ podgrzewacz BN-218</t>
  </si>
  <si>
    <t>laminator Opus A3</t>
  </si>
  <si>
    <t>niszczarka Fellowes</t>
  </si>
  <si>
    <t>drukarka HP LJ Pro MFP M428dw</t>
  </si>
  <si>
    <t>drukarka HP LaserJet Pro M428dw</t>
  </si>
  <si>
    <t>dyski HDD Western Digital 4TB Red (sztuk 5)</t>
  </si>
  <si>
    <t>serwer pamięci NAS</t>
  </si>
  <si>
    <t>monitor LCD 24" IIYAMA (sztuk 3)</t>
  </si>
  <si>
    <t>komputer Dell Vostro 3681</t>
  </si>
  <si>
    <t>monitor 24" IIYAMA</t>
  </si>
  <si>
    <t>dysk HDD SSD 512 GB</t>
  </si>
  <si>
    <t>dysk HDD Seagate 2TB</t>
  </si>
  <si>
    <t>drukarka Epson ITS L805</t>
  </si>
  <si>
    <t>monitor LCD 24" IIYAMA (sztuk 2)</t>
  </si>
  <si>
    <t>notebook Dell Vastro 3568</t>
  </si>
  <si>
    <t xml:space="preserve">laptop Lenovo V310 </t>
  </si>
  <si>
    <t>laptop Acer Spin 1 (sztuk 2)</t>
  </si>
  <si>
    <t>tablet Lenovo TABM 10TB X605L (sztuk 15)</t>
  </si>
  <si>
    <t>telefon Motorola One</t>
  </si>
  <si>
    <t>telefon Samsung Galaxy</t>
  </si>
  <si>
    <t>termometr bezdotykowy (sztuk 2)</t>
  </si>
  <si>
    <t>radiotelefon Motorola DM4600e</t>
  </si>
  <si>
    <t>notebook Dell Vostro 3500</t>
  </si>
  <si>
    <t>notebook Dell Vostro 3681 (sztuk 3)</t>
  </si>
  <si>
    <t>pendrive 16GB USB 2.0</t>
  </si>
  <si>
    <t>Altana Giewartów</t>
  </si>
  <si>
    <t>altana</t>
  </si>
  <si>
    <t>Altana Salamonowo</t>
  </si>
  <si>
    <t>Siernicze Małe (6 mieszkań+ świetlica)</t>
  </si>
  <si>
    <t>2001 (modernizacja 2021)</t>
  </si>
  <si>
    <t>1974-1975 (modernizacja 2021)</t>
  </si>
  <si>
    <t>intstalacja elektryczna</t>
  </si>
  <si>
    <t>sieć wodno-kanalizacyjna oraz centralnego ogrzewania</t>
  </si>
  <si>
    <t>Liczba szkód</t>
  </si>
  <si>
    <t>Suma wypłaconych odszkodowań</t>
  </si>
  <si>
    <t>Ryzyko</t>
  </si>
  <si>
    <t>Krótki opis szkody</t>
  </si>
  <si>
    <t>2020 rok</t>
  </si>
  <si>
    <t>2021 rok</t>
  </si>
  <si>
    <t>2022 rok</t>
  </si>
  <si>
    <t>2023 rok</t>
  </si>
  <si>
    <t>Tabela nr 5 - Szkodowość w Gminie Ostrowite</t>
  </si>
  <si>
    <t>Liczba pracowników</t>
  </si>
  <si>
    <t>Liczba uczniów/ wychowanków/ pensjonariuszy</t>
  </si>
  <si>
    <t>Moc pojazdu w KW</t>
  </si>
  <si>
    <t>Przebieg</t>
  </si>
  <si>
    <t>Rodzaj paliwa</t>
  </si>
  <si>
    <t>Okres ubezpieczenia AC i KR + ASS</t>
  </si>
  <si>
    <t>Monitor aoc</t>
  </si>
  <si>
    <t>gaśnice 3 szt, system alarmowy, nadzór firmy ochroniarskiej, czujniki alarmowe w każdym pomieszczeniu na parterze, sygnalizacja alarmowa na parterze - powiadamiana jest agencja ochrony</t>
  </si>
  <si>
    <t>psyhogio - aparat wielofunkcyjny</t>
  </si>
  <si>
    <t xml:space="preserve">telefon Samsung </t>
  </si>
  <si>
    <t>serwer pamięci + dyski</t>
  </si>
  <si>
    <t>kamera cyfrowa Sony 1szt</t>
  </si>
  <si>
    <t>aparat Sony 1szt</t>
  </si>
  <si>
    <t>laptop Dell 5 szt</t>
  </si>
  <si>
    <t>pralka Sharp</t>
  </si>
  <si>
    <t>kserokopiarka Kyocera ECOSYS M3DN</t>
  </si>
  <si>
    <t>klimatyzator typu split - 2 szt.</t>
  </si>
  <si>
    <t xml:space="preserve">laptop lenovo  3 szt </t>
  </si>
  <si>
    <t>pralka automatyczna</t>
  </si>
  <si>
    <t>centrala z dwoma telefonami bezprzewodowymi</t>
  </si>
  <si>
    <t>urządzenie wielofunkcyjne Brother MFC</t>
  </si>
  <si>
    <t xml:space="preserve">laptop Dell Vostro 3510 i5 </t>
  </si>
  <si>
    <t>laptop Lenovo V15 ITL i3-1115G4/W11P</t>
  </si>
  <si>
    <t>ON</t>
  </si>
  <si>
    <t xml:space="preserve">75 kW </t>
  </si>
  <si>
    <t xml:space="preserve"> 210 kW </t>
  </si>
  <si>
    <t xml:space="preserve"> 210 kW</t>
  </si>
  <si>
    <t xml:space="preserve">205 kW </t>
  </si>
  <si>
    <t xml:space="preserve">213 kW </t>
  </si>
  <si>
    <t xml:space="preserve"> 150 kW </t>
  </si>
  <si>
    <t xml:space="preserve">62 kW </t>
  </si>
  <si>
    <t xml:space="preserve"> 64 kW</t>
  </si>
  <si>
    <t>95 kW</t>
  </si>
  <si>
    <t>151 kW</t>
  </si>
  <si>
    <t xml:space="preserve"> 66 kW</t>
  </si>
  <si>
    <t>P</t>
  </si>
  <si>
    <t>Lenovo ThinkCentre M75s (sztuk 9)</t>
  </si>
  <si>
    <t>UPS PowerWalker</t>
  </si>
  <si>
    <t>laptop Asus i5</t>
  </si>
  <si>
    <t>laptop Lenovo V15 G2 (sztuk 3)</t>
  </si>
  <si>
    <t>notebook Dell Vostro 3510</t>
  </si>
  <si>
    <t>monitor LCD 24" IIYAMA</t>
  </si>
  <si>
    <t>drukarka HP LJ M428FDW</t>
  </si>
  <si>
    <t>2.606 km</t>
  </si>
  <si>
    <t>2.813 km</t>
  </si>
  <si>
    <t>2.600 km</t>
  </si>
  <si>
    <t>czy jest to budynek zabytkowy, podlegający nadzorowi konserwatora zabytków?</t>
  </si>
  <si>
    <t>1979 (modernizacja 2021-2022)</t>
  </si>
  <si>
    <t>1964 (modernizacja 2021)</t>
  </si>
  <si>
    <t>1962 (modernizacja 2020)</t>
  </si>
  <si>
    <t>1930 (modernizacja 2021)</t>
  </si>
  <si>
    <t>Budynek socjalny O-te (szatnie) - w wartości budynku instalacja fotowoltaiczna w kwocie 45.000zł</t>
  </si>
  <si>
    <t>1974 (modernizacja 2022)</t>
  </si>
  <si>
    <t>2010 (modernizacja 2021)</t>
  </si>
  <si>
    <t>2013 (modernizacja 2021</t>
  </si>
  <si>
    <t>modernizacja 2021</t>
  </si>
  <si>
    <t>modernizacja 2022</t>
  </si>
  <si>
    <t>świetlica</t>
  </si>
  <si>
    <t>Ogrodzenie stadionu w Ostrowitem</t>
  </si>
  <si>
    <t>wyłącznik prądu</t>
  </si>
  <si>
    <t>Stara Olszyna 12A, 62-402 Ostrowite</t>
  </si>
  <si>
    <t>stalowe</t>
  </si>
  <si>
    <t>budynek mieszkalny</t>
  </si>
  <si>
    <t>wyłącznik prądu, gaśnice, czujniki gazu</t>
  </si>
  <si>
    <t>Zabudowana nieruchomość, na którą składa się:</t>
  </si>
  <si>
    <t>Kotłownia</t>
  </si>
  <si>
    <t>kotłownia</t>
  </si>
  <si>
    <t>pralnia i magazyn</t>
  </si>
  <si>
    <t>agregatownia i warsztat</t>
  </si>
  <si>
    <t>portiernia</t>
  </si>
  <si>
    <t>oczyszczalnia ścieków</t>
  </si>
  <si>
    <t>prefabrykowane płyty żelbetonowe</t>
  </si>
  <si>
    <t>prefabrykowane z płyt kanałaowych</t>
  </si>
  <si>
    <t>stropodach płaski, 2-spadowy wykonany z płyt korytkowych kryty papą termozgrzewalną na styropapie</t>
  </si>
  <si>
    <t>murowane z cegły ceramicznej pełnej</t>
  </si>
  <si>
    <t>płyta kleina na belkach stalowych, ocieplony wełną mineralną</t>
  </si>
  <si>
    <t>o konstrukcji drewnianej, wielospadowy kryty papą termozgrzewalną na deskowaniu</t>
  </si>
  <si>
    <t>częściowo podpiwniczony</t>
  </si>
  <si>
    <t>murowane z cegły oraz ławy żelbetonowe</t>
  </si>
  <si>
    <t>stropodach 1-spadowy na płytach korytkowych, kryty papą na betonie</t>
  </si>
  <si>
    <t>murowane z bloczków gazobetonowych</t>
  </si>
  <si>
    <t>stropodach-1 spadowy na płytach korytkowych, kryty papą na betonie</t>
  </si>
  <si>
    <t>prefabrykowany, z płyt kanałowych, ocieplony granulatem z wełny mineralnej</t>
  </si>
  <si>
    <t>stropodach 1-spadowy na płytach  korytkowych opartych na belkach żelbetowych, kryty papą termozgrzewalną</t>
  </si>
  <si>
    <t>murowane z bloczków gazobetonowych, tynk zwykły, cementowo-wapienny</t>
  </si>
  <si>
    <t>stropodach 1-spadowy na płytach korytkowych, kryty papa na betonie</t>
  </si>
  <si>
    <t>stropodach 1-spadowych na płytkach korytkowych, kryty papą na betonie</t>
  </si>
  <si>
    <t>murowane z bloczków gazobetonowych i cegły ceramicznej, tynk zwykły, cementowo-wapienny</t>
  </si>
  <si>
    <t>stropodach 1 -spadowy na płytkach korytkowych, kryty papą na betonie</t>
  </si>
  <si>
    <t xml:space="preserve">nie dotyczy </t>
  </si>
  <si>
    <t>betonowe zbrojone</t>
  </si>
  <si>
    <t>Garaż Kosewo</t>
  </si>
  <si>
    <t>Świetlica Stara Olszyna</t>
  </si>
  <si>
    <t>garaż</t>
  </si>
  <si>
    <t>cegła,  styropian, tynk cementowo - wapienny</t>
  </si>
  <si>
    <t>Budynek mieszkalny Ostrowite (6 mieszkań)</t>
  </si>
  <si>
    <t>Kosewo, ul. Słupecka 4, 62-402 Ostrowite</t>
  </si>
  <si>
    <t>Kosewo, ul. Słupecka 2, 62-402 Ostrowite</t>
  </si>
  <si>
    <t>Budynek gospodarczy</t>
  </si>
  <si>
    <t>Portiernia</t>
  </si>
  <si>
    <t>Agregatownia i warsztat</t>
  </si>
  <si>
    <t>Budynek poszkolny</t>
  </si>
  <si>
    <t>Pralnia i magazyn</t>
  </si>
  <si>
    <t>Garaż</t>
  </si>
  <si>
    <t>Budynek administracyjno- socjalny</t>
  </si>
  <si>
    <t>1974, termomodernizacja 2014</t>
  </si>
  <si>
    <t>przedwojenny, przebudowa 1983, termomodernizacja 2014</t>
  </si>
  <si>
    <t xml:space="preserve"> przebudowa 1974</t>
  </si>
  <si>
    <t>przebudowa 1974</t>
  </si>
  <si>
    <t>Budynek mieszkalny nr 1</t>
  </si>
  <si>
    <t>Budynek mieszkalny nr 2</t>
  </si>
  <si>
    <t>tynk cienkowarstwowy, mineralny na styropianie</t>
  </si>
  <si>
    <t>Budynek oczyszczali ścieków + obiekty infrastruktury technicznej</t>
  </si>
  <si>
    <t>wyłącznik prądu, zamki w drzwiach</t>
  </si>
  <si>
    <t>brak szkód</t>
  </si>
  <si>
    <t>ogień i inne zdarzenia losowe</t>
  </si>
  <si>
    <t>uszkodzenie pojazdu na drodze</t>
  </si>
  <si>
    <t>OC dróg</t>
  </si>
  <si>
    <t>kradzież</t>
  </si>
  <si>
    <t>kradzież wyposażenia przystanku autobusowego</t>
  </si>
  <si>
    <t>zalanie pomieszczeń świetlicy wiejskiej wskutek pęknięcia instalacji wodnej</t>
  </si>
  <si>
    <t>szyby</t>
  </si>
  <si>
    <t>uszkodzenie/ pęknięcie szyby w drzwiach zewnętrznych budynku (350zł); uszkodzenie szyby wiaty przystankowej (1.480zł)</t>
  </si>
  <si>
    <t>uszkodzenie barier drogowych przez nieznany pojazd</t>
  </si>
  <si>
    <t>samochód osobowy do przewozu osób niepełnosprawnych</t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</si>
  <si>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</si>
  <si>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</si>
  <si>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Budynek świetlicy wiejskiej Siernicze W.</t>
  </si>
  <si>
    <t>ul. Zachodnia 3, 62-402 Ostrowite</t>
  </si>
  <si>
    <t>17.12.2023 17.12.2024</t>
  </si>
  <si>
    <t>16.12.2024 16.12.2025</t>
  </si>
  <si>
    <t>05.08.2024 05.08.2025</t>
  </si>
  <si>
    <t>04.08.2025 04.08.2026</t>
  </si>
  <si>
    <t>11.07.2025 11.07.2026</t>
  </si>
  <si>
    <t>12.07.2024 12.07.2025</t>
  </si>
  <si>
    <t>15.09.2024 15.09.2025</t>
  </si>
  <si>
    <t>14.09.2025 14.09.2026</t>
  </si>
  <si>
    <t>04.02.2025 04.02.2026</t>
  </si>
  <si>
    <t>05.02.2024 05.02.2025</t>
  </si>
  <si>
    <t>06.01.2025 06.01.2026</t>
  </si>
  <si>
    <t>07.01.2024 07.01.2025</t>
  </si>
  <si>
    <t>07.01.2025 07.01.2026</t>
  </si>
  <si>
    <t>08.01.2024 08.01.2025</t>
  </si>
  <si>
    <t>31.12.2024 31.12.2025</t>
  </si>
  <si>
    <t>01.01.2024 01.01.2025</t>
  </si>
  <si>
    <t xml:space="preserve">09.10.2025 09.10.2026 </t>
  </si>
  <si>
    <t>10.10.2024 10.10.2025</t>
  </si>
  <si>
    <t>25.08.2024 25.08.2025</t>
  </si>
  <si>
    <t>24.08.2025 24.08.2026</t>
  </si>
  <si>
    <t>20.05.2024 20.05.2025</t>
  </si>
  <si>
    <t>19.05.2025 19.05.2026</t>
  </si>
  <si>
    <t>12.10.2025 12.10.2026</t>
  </si>
  <si>
    <t>13.10.2024 13.10.2025</t>
  </si>
  <si>
    <t>01.10.2024 01.10.2025</t>
  </si>
  <si>
    <t>30.09.2025 30.09.2026</t>
  </si>
  <si>
    <t>18.06.2025 18.06.2026</t>
  </si>
  <si>
    <t>19.06.2024 19.06.2025</t>
  </si>
  <si>
    <t xml:space="preserve">17.03.2025 17.03.2026 </t>
  </si>
  <si>
    <t>18.03.2024 18.03.2025</t>
  </si>
  <si>
    <t xml:space="preserve">14.03.2025 14.03.2026 </t>
  </si>
  <si>
    <t xml:space="preserve">15.03.2024 15.03.2025 </t>
  </si>
  <si>
    <t>Raport szkodowy opracowany na podstawie danych od Ubezpieczycieli - stan na dzień 21.08.2023</t>
  </si>
  <si>
    <t>w tym wartość środków trwałych w jednostkach OSP</t>
  </si>
  <si>
    <t>ul. Zachodnia 7, 62-402 Ostrowite</t>
  </si>
  <si>
    <t>Salomonowo 17A, 62-402 Ostrowite</t>
  </si>
  <si>
    <t>ul. Jeziorna 37A, 62-402 Ostrowite</t>
  </si>
  <si>
    <t>Mieczownica 15A, 62-402 Ostrowite</t>
  </si>
  <si>
    <t>Naprusewo 40, 62-402 Ostrowite</t>
  </si>
  <si>
    <t>Lipnica 17, 62-402 Ostrowite</t>
  </si>
  <si>
    <t>Giewartów Holendry, dz. ewid. nr 58</t>
  </si>
  <si>
    <t>Izdebno 29, 62-402 Ostrowite</t>
  </si>
  <si>
    <t>Lucynowo  2A, 62-402 Ostrowite</t>
  </si>
  <si>
    <t>Budynek OSP Kosewo - w wartości budynku instalacja fotowoltaiczna w kwocie 38.888,90zł</t>
  </si>
  <si>
    <t>ul. Jeziorna 37, 62-402 Ostrowite</t>
  </si>
  <si>
    <t>Naprusewo 56, 62-402 Ostrowite</t>
  </si>
  <si>
    <t>Budynek OSP Jarotki  - w wartości budynku instalacja fotowoltaiczna w kwocie 38.888,90zł</t>
  </si>
  <si>
    <t>Jarotki 15, 62-402 Ostrowite</t>
  </si>
  <si>
    <t>obok ul. Lipowej,  62-402 Ostrowite, dz. Nr ewid. 373/15</t>
  </si>
  <si>
    <t>Siernicze Wielkie, 62-402 Ostrowite, dz. Nr ewid. 277/1</t>
  </si>
  <si>
    <t>Doły 7A, 62-402 Ostrowite</t>
  </si>
  <si>
    <t>Siernicze Małe, 62-402 Ostrowite, dz. Nr ewid. 81/1</t>
  </si>
  <si>
    <t xml:space="preserve"> 62-402 Ostrowite, Giewartów, ul. Grota Roweckiego, dz. Nr ewid. 158/2</t>
  </si>
  <si>
    <t>Salomonowo (obręb Kania), 62-402 Ostrowite, dz. Nr ewid. 3/1</t>
  </si>
  <si>
    <t>Giewartów Holendry 29, 62-402 Ostrowite</t>
  </si>
  <si>
    <t>62-402 Ostrowite, Giewartów, ul. Grota Roweckiego, dz. Nr ewid. 158/2</t>
  </si>
  <si>
    <t xml:space="preserve"> 62-402 Ostrowite, ul. Jeziorna 37A</t>
  </si>
  <si>
    <t>62-402 Ostrowite, ul. Zachodnia 3</t>
  </si>
  <si>
    <t>ul. Armii Krajowej 3, Giewartów, 62-402 Ostrowite</t>
  </si>
  <si>
    <t>ul. Rota Roweckiego 1c, Giewartów, 62-402 Ostrowite</t>
  </si>
  <si>
    <t>planowany remont, cel: przeznaczone na dzierżawę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</si>
</sst>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_-* #,##0.00\ [$zł-415]_-;\-* #,##0.00\ [$zł-415]_-;_-* &quot;-&quot;??\ [$zł-415]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1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4" fontId="0" fillId="0" borderId="0" xfId="6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44" fontId="0" fillId="0" borderId="0" xfId="70" applyFont="1" applyFill="1" applyBorder="1" applyAlignment="1">
      <alignment vertical="center" wrapText="1"/>
    </xf>
    <xf numFmtId="0" fontId="4" fillId="0" borderId="0" xfId="54" applyFont="1" applyAlignment="1">
      <alignment horizontal="left"/>
      <protection/>
    </xf>
    <xf numFmtId="170" fontId="4" fillId="0" borderId="0" xfId="72" applyNumberFormat="1" applyFont="1" applyAlignment="1">
      <alignment horizontal="right"/>
    </xf>
    <xf numFmtId="170" fontId="4" fillId="0" borderId="0" xfId="54" applyNumberFormat="1" applyFont="1" applyAlignment="1">
      <alignment horizontal="center" wrapText="1"/>
      <protection/>
    </xf>
    <xf numFmtId="0" fontId="4" fillId="0" borderId="0" xfId="54" applyFont="1" applyAlignment="1">
      <alignment horizontal="right" wrapText="1"/>
      <protection/>
    </xf>
    <xf numFmtId="0" fontId="10" fillId="0" borderId="0" xfId="54" applyFont="1" applyAlignment="1">
      <alignment horizontal="center"/>
      <protection/>
    </xf>
    <xf numFmtId="170" fontId="10" fillId="0" borderId="0" xfId="72" applyNumberFormat="1" applyFont="1" applyAlignment="1">
      <alignment horizontal="right"/>
    </xf>
    <xf numFmtId="170" fontId="10" fillId="0" borderId="0" xfId="54" applyNumberFormat="1" applyFont="1" applyAlignment="1">
      <alignment horizontal="center" wrapText="1"/>
      <protection/>
    </xf>
    <xf numFmtId="0" fontId="10" fillId="0" borderId="0" xfId="54" applyFont="1" applyAlignment="1">
      <alignment wrapText="1"/>
      <protection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69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44" fontId="4" fillId="34" borderId="10" xfId="69" applyFont="1" applyFill="1" applyBorder="1" applyAlignment="1">
      <alignment vertical="center" wrapText="1"/>
    </xf>
    <xf numFmtId="44" fontId="10" fillId="34" borderId="10" xfId="69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4" fontId="10" fillId="0" borderId="0" xfId="69" applyFont="1" applyAlignment="1">
      <alignment horizontal="center" vertical="center"/>
    </xf>
    <xf numFmtId="170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44" fontId="10" fillId="0" borderId="0" xfId="69" applyFont="1" applyBorder="1" applyAlignment="1">
      <alignment horizontal="center" vertical="center" wrapText="1"/>
    </xf>
    <xf numFmtId="44" fontId="10" fillId="0" borderId="0" xfId="69" applyFont="1" applyBorder="1" applyAlignment="1">
      <alignment horizontal="left" vertical="center" wrapText="1"/>
    </xf>
    <xf numFmtId="0" fontId="11" fillId="0" borderId="0" xfId="0" applyFont="1" applyAlignment="1">
      <alignment/>
    </xf>
    <xf numFmtId="44" fontId="4" fillId="0" borderId="0" xfId="70" applyFont="1" applyFill="1" applyBorder="1" applyAlignment="1">
      <alignment horizontal="center" vertical="center" wrapText="1"/>
    </xf>
    <xf numFmtId="165" fontId="0" fillId="0" borderId="0" xfId="42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vertical="center" wrapText="1"/>
    </xf>
    <xf numFmtId="44" fontId="4" fillId="0" borderId="10" xfId="63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 applyAlignment="1">
      <alignment vertical="center" wrapText="1"/>
      <protection/>
    </xf>
    <xf numFmtId="2" fontId="0" fillId="0" borderId="0" xfId="54" applyNumberFormat="1" applyFont="1" applyFill="1" applyBorder="1" applyAlignment="1">
      <alignment vertical="center" wrapText="1"/>
      <protection/>
    </xf>
    <xf numFmtId="165" fontId="0" fillId="0" borderId="0" xfId="42" applyFont="1" applyFill="1" applyBorder="1" applyAlignment="1">
      <alignment vertical="center" wrapText="1"/>
    </xf>
    <xf numFmtId="0" fontId="0" fillId="0" borderId="0" xfId="54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72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4" fontId="10" fillId="0" borderId="0" xfId="63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34" borderId="11" xfId="0" applyFont="1" applyFill="1" applyBorder="1" applyAlignment="1">
      <alignment vertical="center"/>
    </xf>
    <xf numFmtId="44" fontId="10" fillId="34" borderId="11" xfId="63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vertical="center"/>
    </xf>
    <xf numFmtId="44" fontId="10" fillId="34" borderId="10" xfId="63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4" fontId="4" fillId="0" borderId="0" xfId="63" applyFont="1" applyAlignment="1">
      <alignment horizontal="right" vertical="center"/>
    </xf>
    <xf numFmtId="0" fontId="10" fillId="0" borderId="0" xfId="0" applyFont="1" applyAlignment="1">
      <alignment vertical="center"/>
    </xf>
    <xf numFmtId="44" fontId="10" fillId="0" borderId="0" xfId="63" applyFont="1" applyAlignment="1">
      <alignment horizontal="right" vertical="center"/>
    </xf>
    <xf numFmtId="44" fontId="10" fillId="0" borderId="10" xfId="63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4" fontId="4" fillId="0" borderId="10" xfId="63" applyFont="1" applyFill="1" applyBorder="1" applyAlignment="1">
      <alignment vertical="center" wrapText="1"/>
    </xf>
    <xf numFmtId="44" fontId="4" fillId="0" borderId="10" xfId="63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63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44" fontId="4" fillId="0" borderId="13" xfId="63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4" fontId="10" fillId="0" borderId="0" xfId="63" applyFont="1" applyFill="1" applyBorder="1" applyAlignment="1">
      <alignment horizontal="right" vertical="center" wrapText="1"/>
    </xf>
    <xf numFmtId="44" fontId="10" fillId="0" borderId="0" xfId="63" applyFont="1" applyAlignment="1">
      <alignment horizontal="right" vertical="center" wrapText="1"/>
    </xf>
    <xf numFmtId="44" fontId="4" fillId="35" borderId="10" xfId="63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44" fontId="10" fillId="0" borderId="10" xfId="69" applyFont="1" applyBorder="1" applyAlignment="1">
      <alignment horizontal="center" vertical="center" wrapText="1"/>
    </xf>
    <xf numFmtId="44" fontId="10" fillId="0" borderId="10" xfId="69" applyFont="1" applyBorder="1" applyAlignment="1">
      <alignment horizontal="left" vertical="center" wrapText="1"/>
    </xf>
    <xf numFmtId="44" fontId="10" fillId="0" borderId="10" xfId="69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center" wrapText="1"/>
    </xf>
    <xf numFmtId="44" fontId="10" fillId="0" borderId="0" xfId="63" applyFont="1" applyAlignment="1">
      <alignment vertical="center" wrapText="1"/>
    </xf>
    <xf numFmtId="44" fontId="4" fillId="0" borderId="0" xfId="63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4" fontId="10" fillId="0" borderId="10" xfId="63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44" fontId="10" fillId="0" borderId="0" xfId="63" applyFont="1" applyFill="1" applyAlignment="1">
      <alignment vertical="center" wrapText="1"/>
    </xf>
    <xf numFmtId="2" fontId="10" fillId="36" borderId="0" xfId="0" applyNumberFormat="1" applyFont="1" applyFill="1" applyBorder="1" applyAlignment="1">
      <alignment vertical="center" wrapText="1"/>
    </xf>
    <xf numFmtId="0" fontId="10" fillId="36" borderId="0" xfId="0" applyFont="1" applyFill="1" applyBorder="1" applyAlignment="1">
      <alignment vertical="center" wrapText="1"/>
    </xf>
    <xf numFmtId="44" fontId="10" fillId="36" borderId="0" xfId="63" applyFont="1" applyFill="1" applyBorder="1" applyAlignment="1">
      <alignment vertical="center" wrapText="1"/>
    </xf>
    <xf numFmtId="44" fontId="10" fillId="0" borderId="0" xfId="63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17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183" fontId="10" fillId="0" borderId="0" xfId="0" applyNumberFormat="1" applyFont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183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44" fontId="10" fillId="0" borderId="10" xfId="63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vertical="center" wrapText="1"/>
    </xf>
    <xf numFmtId="183" fontId="4" fillId="0" borderId="14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183" fontId="4" fillId="35" borderId="15" xfId="0" applyNumberFormat="1" applyFont="1" applyFill="1" applyBorder="1" applyAlignment="1">
      <alignment horizontal="right" vertical="center" wrapText="1"/>
    </xf>
    <xf numFmtId="170" fontId="13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44" fontId="4" fillId="0" borderId="10" xfId="6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4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Walutowy 4" xfId="69"/>
    <cellStyle name="Walutowy 5" xfId="70"/>
    <cellStyle name="Walutowy 6" xfId="71"/>
    <cellStyle name="Walutowy 7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120" zoomScaleNormal="120" zoomScaleSheetLayoutView="120" zoomScalePageLayoutView="0" workbookViewId="0" topLeftCell="C4">
      <selection activeCell="D17" sqref="D17"/>
    </sheetView>
  </sheetViews>
  <sheetFormatPr defaultColWidth="9.140625" defaultRowHeight="12.75"/>
  <cols>
    <col min="1" max="1" width="5.421875" style="72" customWidth="1"/>
    <col min="2" max="3" width="43.8515625" style="72" customWidth="1"/>
    <col min="4" max="4" width="21.8515625" style="72" customWidth="1"/>
    <col min="5" max="5" width="23.421875" style="70" customWidth="1"/>
    <col min="6" max="6" width="22.8515625" style="95" customWidth="1"/>
    <col min="7" max="7" width="21.421875" style="95" customWidth="1"/>
  </cols>
  <sheetData>
    <row r="1" ht="27.75" customHeight="1">
      <c r="A1" s="69" t="s">
        <v>73</v>
      </c>
    </row>
    <row r="3" spans="1:7" ht="63" customHeight="1">
      <c r="A3" s="110" t="s">
        <v>1</v>
      </c>
      <c r="B3" s="110" t="s">
        <v>2</v>
      </c>
      <c r="C3" s="110" t="s">
        <v>52</v>
      </c>
      <c r="D3" s="110" t="s">
        <v>3</v>
      </c>
      <c r="E3" s="110" t="s">
        <v>4</v>
      </c>
      <c r="F3" s="99" t="s">
        <v>460</v>
      </c>
      <c r="G3" s="99" t="s">
        <v>461</v>
      </c>
    </row>
    <row r="4" spans="1:7" s="2" customFormat="1" ht="51" customHeight="1">
      <c r="A4" s="109">
        <v>1</v>
      </c>
      <c r="B4" s="18" t="s">
        <v>53</v>
      </c>
      <c r="C4" s="18" t="s">
        <v>54</v>
      </c>
      <c r="D4" s="109" t="s">
        <v>55</v>
      </c>
      <c r="E4" s="111" t="s">
        <v>56</v>
      </c>
      <c r="F4" s="112">
        <v>30</v>
      </c>
      <c r="G4" s="112" t="s">
        <v>78</v>
      </c>
    </row>
    <row r="5" spans="1:7" s="1" customFormat="1" ht="51" customHeight="1">
      <c r="A5" s="109">
        <v>2</v>
      </c>
      <c r="B5" s="18" t="s">
        <v>58</v>
      </c>
      <c r="C5" s="18" t="s">
        <v>57</v>
      </c>
      <c r="D5" s="16" t="s">
        <v>184</v>
      </c>
      <c r="E5" s="109" t="s">
        <v>59</v>
      </c>
      <c r="F5" s="109">
        <v>46</v>
      </c>
      <c r="G5" s="109">
        <v>304</v>
      </c>
    </row>
    <row r="6" spans="1:7" s="3" customFormat="1" ht="51" customHeight="1">
      <c r="A6" s="109">
        <v>3</v>
      </c>
      <c r="B6" s="18" t="s">
        <v>60</v>
      </c>
      <c r="C6" s="18" t="s">
        <v>61</v>
      </c>
      <c r="D6" s="109" t="s">
        <v>185</v>
      </c>
      <c r="E6" s="113" t="s">
        <v>62</v>
      </c>
      <c r="F6" s="109">
        <v>32</v>
      </c>
      <c r="G6" s="109">
        <v>213</v>
      </c>
    </row>
    <row r="7" spans="1:7" s="3" customFormat="1" ht="51" customHeight="1">
      <c r="A7" s="109">
        <v>4</v>
      </c>
      <c r="B7" s="18" t="s">
        <v>63</v>
      </c>
      <c r="C7" s="18" t="s">
        <v>54</v>
      </c>
      <c r="D7" s="109" t="s">
        <v>64</v>
      </c>
      <c r="E7" s="114" t="s">
        <v>65</v>
      </c>
      <c r="F7" s="109">
        <v>15</v>
      </c>
      <c r="G7" s="109" t="s">
        <v>78</v>
      </c>
    </row>
    <row r="8" spans="1:7" s="3" customFormat="1" ht="51" customHeight="1">
      <c r="A8" s="109">
        <v>5</v>
      </c>
      <c r="B8" s="18" t="s">
        <v>66</v>
      </c>
      <c r="C8" s="18" t="s">
        <v>588</v>
      </c>
      <c r="D8" s="109" t="s">
        <v>67</v>
      </c>
      <c r="E8" s="114" t="s">
        <v>68</v>
      </c>
      <c r="F8" s="109">
        <v>2</v>
      </c>
      <c r="G8" s="109" t="s">
        <v>78</v>
      </c>
    </row>
    <row r="9" spans="1:7" s="2" customFormat="1" ht="51" customHeight="1">
      <c r="A9" s="109">
        <v>6</v>
      </c>
      <c r="B9" s="18" t="s">
        <v>69</v>
      </c>
      <c r="C9" s="18" t="s">
        <v>70</v>
      </c>
      <c r="D9" s="109" t="s">
        <v>71</v>
      </c>
      <c r="E9" s="114" t="s">
        <v>72</v>
      </c>
      <c r="F9" s="109">
        <v>13</v>
      </c>
      <c r="G9" s="109">
        <v>39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view="pageBreakPreview" zoomScale="70" zoomScaleSheetLayoutView="70" workbookViewId="0" topLeftCell="A56">
      <selection activeCell="H72" sqref="H72"/>
    </sheetView>
  </sheetViews>
  <sheetFormatPr defaultColWidth="9.140625" defaultRowHeight="12.75"/>
  <cols>
    <col min="1" max="1" width="6.57421875" style="13" customWidth="1"/>
    <col min="2" max="2" width="31.28125" style="14" customWidth="1"/>
    <col min="3" max="3" width="23.7109375" style="13" customWidth="1"/>
    <col min="4" max="5" width="15.28125" style="115" customWidth="1"/>
    <col min="6" max="6" width="17.421875" style="135" customWidth="1"/>
    <col min="7" max="7" width="19.7109375" style="116" customWidth="1"/>
    <col min="8" max="8" width="25.00390625" style="117" customWidth="1"/>
    <col min="9" max="9" width="22.57421875" style="14" customWidth="1"/>
    <col min="10" max="10" width="27.28125" style="13" customWidth="1"/>
    <col min="11" max="11" width="37.57421875" style="14" customWidth="1"/>
    <col min="12" max="12" width="7.00390625" style="13" customWidth="1"/>
    <col min="13" max="13" width="26.28125" style="13" customWidth="1"/>
    <col min="14" max="14" width="26.8515625" style="13" customWidth="1"/>
    <col min="15" max="15" width="32.140625" style="13" customWidth="1"/>
    <col min="16" max="16" width="17.57421875" style="13" customWidth="1"/>
    <col min="17" max="17" width="16.140625" style="13" customWidth="1"/>
    <col min="18" max="18" width="20.00390625" style="13" customWidth="1"/>
    <col min="19" max="19" width="16.57421875" style="13" customWidth="1"/>
    <col min="20" max="20" width="16.421875" style="13" customWidth="1"/>
    <col min="21" max="21" width="16.140625" style="13" customWidth="1"/>
    <col min="22" max="22" width="14.421875" style="13" customWidth="1"/>
    <col min="23" max="23" width="14.57421875" style="13" customWidth="1"/>
    <col min="24" max="24" width="16.140625" style="13" customWidth="1"/>
    <col min="25" max="25" width="13.140625" style="13" customWidth="1"/>
    <col min="26" max="26" width="9.140625" style="6" customWidth="1"/>
  </cols>
  <sheetData>
    <row r="1" ht="13.5">
      <c r="F1" s="13"/>
    </row>
    <row r="2" spans="1:12" ht="13.5">
      <c r="A2" s="138" t="s">
        <v>74</v>
      </c>
      <c r="B2" s="138"/>
      <c r="C2" s="138"/>
      <c r="D2" s="138"/>
      <c r="E2" s="138"/>
      <c r="F2" s="138"/>
      <c r="G2" s="138"/>
      <c r="L2" s="14"/>
    </row>
    <row r="3" spans="1:25" ht="62.25" customHeight="1">
      <c r="A3" s="137" t="s">
        <v>28</v>
      </c>
      <c r="B3" s="137" t="s">
        <v>29</v>
      </c>
      <c r="C3" s="137" t="s">
        <v>30</v>
      </c>
      <c r="D3" s="137" t="s">
        <v>228</v>
      </c>
      <c r="E3" s="137" t="s">
        <v>229</v>
      </c>
      <c r="F3" s="137" t="s">
        <v>506</v>
      </c>
      <c r="G3" s="141" t="s">
        <v>31</v>
      </c>
      <c r="H3" s="139" t="s">
        <v>41</v>
      </c>
      <c r="I3" s="137" t="s">
        <v>50</v>
      </c>
      <c r="J3" s="137" t="s">
        <v>49</v>
      </c>
      <c r="K3" s="137" t="s">
        <v>5</v>
      </c>
      <c r="L3" s="137" t="s">
        <v>28</v>
      </c>
      <c r="M3" s="140" t="s">
        <v>32</v>
      </c>
      <c r="N3" s="140"/>
      <c r="O3" s="140"/>
      <c r="P3" s="137" t="s">
        <v>42</v>
      </c>
      <c r="Q3" s="137"/>
      <c r="R3" s="137"/>
      <c r="S3" s="137"/>
      <c r="T3" s="137"/>
      <c r="U3" s="137"/>
      <c r="V3" s="137" t="s">
        <v>48</v>
      </c>
      <c r="W3" s="137" t="s">
        <v>33</v>
      </c>
      <c r="X3" s="137" t="s">
        <v>34</v>
      </c>
      <c r="Y3" s="137" t="s">
        <v>262</v>
      </c>
    </row>
    <row r="4" spans="1:25" ht="97.5" customHeight="1">
      <c r="A4" s="137"/>
      <c r="B4" s="137"/>
      <c r="C4" s="137"/>
      <c r="D4" s="137"/>
      <c r="E4" s="137"/>
      <c r="F4" s="137"/>
      <c r="G4" s="141"/>
      <c r="H4" s="139"/>
      <c r="I4" s="137"/>
      <c r="J4" s="137"/>
      <c r="K4" s="137"/>
      <c r="L4" s="137"/>
      <c r="M4" s="118" t="s">
        <v>35</v>
      </c>
      <c r="N4" s="118" t="s">
        <v>36</v>
      </c>
      <c r="O4" s="118" t="s">
        <v>37</v>
      </c>
      <c r="P4" s="12" t="s">
        <v>188</v>
      </c>
      <c r="Q4" s="12" t="s">
        <v>449</v>
      </c>
      <c r="R4" s="12" t="s">
        <v>450</v>
      </c>
      <c r="S4" s="12" t="s">
        <v>38</v>
      </c>
      <c r="T4" s="12" t="s">
        <v>39</v>
      </c>
      <c r="U4" s="12" t="s">
        <v>40</v>
      </c>
      <c r="V4" s="137"/>
      <c r="W4" s="137"/>
      <c r="X4" s="137"/>
      <c r="Y4" s="137"/>
    </row>
    <row r="5" spans="1:25" ht="22.5" customHeight="1">
      <c r="A5" s="136" t="s">
        <v>77</v>
      </c>
      <c r="B5" s="136"/>
      <c r="C5" s="136"/>
      <c r="D5" s="136"/>
      <c r="E5" s="136"/>
      <c r="F5" s="136"/>
      <c r="G5" s="119"/>
      <c r="H5" s="120"/>
      <c r="I5" s="15"/>
      <c r="J5" s="121"/>
      <c r="K5" s="15"/>
      <c r="L5" s="136" t="s">
        <v>77</v>
      </c>
      <c r="M5" s="136"/>
      <c r="N5" s="136"/>
      <c r="O5" s="136"/>
      <c r="P5" s="136"/>
      <c r="Q5" s="136"/>
      <c r="R5" s="121"/>
      <c r="S5" s="121"/>
      <c r="T5" s="121"/>
      <c r="U5" s="121"/>
      <c r="V5" s="121"/>
      <c r="W5" s="121"/>
      <c r="X5" s="121"/>
      <c r="Y5" s="121"/>
    </row>
    <row r="6" spans="1:26" s="4" customFormat="1" ht="64.5" customHeight="1">
      <c r="A6" s="16">
        <v>1</v>
      </c>
      <c r="B6" s="122" t="s">
        <v>107</v>
      </c>
      <c r="C6" s="16" t="s">
        <v>108</v>
      </c>
      <c r="D6" s="123" t="s">
        <v>80</v>
      </c>
      <c r="E6" s="123" t="s">
        <v>81</v>
      </c>
      <c r="F6" s="123" t="s">
        <v>81</v>
      </c>
      <c r="G6" s="17" t="s">
        <v>507</v>
      </c>
      <c r="H6" s="124">
        <v>289257.87</v>
      </c>
      <c r="I6" s="125" t="s">
        <v>82</v>
      </c>
      <c r="J6" s="16" t="s">
        <v>243</v>
      </c>
      <c r="K6" s="18" t="s">
        <v>54</v>
      </c>
      <c r="L6" s="16">
        <v>1</v>
      </c>
      <c r="M6" s="16" t="s">
        <v>84</v>
      </c>
      <c r="N6" s="16" t="s">
        <v>123</v>
      </c>
      <c r="O6" s="16" t="s">
        <v>124</v>
      </c>
      <c r="P6" s="16" t="s">
        <v>99</v>
      </c>
      <c r="Q6" s="16" t="s">
        <v>99</v>
      </c>
      <c r="R6" s="16" t="s">
        <v>99</v>
      </c>
      <c r="S6" s="16" t="s">
        <v>99</v>
      </c>
      <c r="T6" s="16" t="s">
        <v>79</v>
      </c>
      <c r="U6" s="16" t="s">
        <v>99</v>
      </c>
      <c r="V6" s="16">
        <v>419.4</v>
      </c>
      <c r="W6" s="16">
        <v>2</v>
      </c>
      <c r="X6" s="16" t="s">
        <v>80</v>
      </c>
      <c r="Y6" s="16" t="s">
        <v>81</v>
      </c>
      <c r="Z6" s="1"/>
    </row>
    <row r="7" spans="1:26" s="4" customFormat="1" ht="63" customHeight="1">
      <c r="A7" s="16">
        <v>2</v>
      </c>
      <c r="B7" s="122" t="s">
        <v>109</v>
      </c>
      <c r="C7" s="16" t="s">
        <v>110</v>
      </c>
      <c r="D7" s="123" t="s">
        <v>80</v>
      </c>
      <c r="E7" s="123" t="s">
        <v>81</v>
      </c>
      <c r="F7" s="123" t="s">
        <v>81</v>
      </c>
      <c r="G7" s="17" t="s">
        <v>508</v>
      </c>
      <c r="H7" s="124">
        <v>745725.15</v>
      </c>
      <c r="I7" s="125" t="s">
        <v>82</v>
      </c>
      <c r="J7" s="16" t="s">
        <v>239</v>
      </c>
      <c r="K7" s="18" t="s">
        <v>623</v>
      </c>
      <c r="L7" s="16">
        <v>2</v>
      </c>
      <c r="M7" s="16" t="s">
        <v>84</v>
      </c>
      <c r="N7" s="16" t="s">
        <v>123</v>
      </c>
      <c r="O7" s="16" t="s">
        <v>124</v>
      </c>
      <c r="P7" s="16" t="s">
        <v>99</v>
      </c>
      <c r="Q7" s="16" t="s">
        <v>99</v>
      </c>
      <c r="R7" s="16" t="s">
        <v>99</v>
      </c>
      <c r="S7" s="16" t="s">
        <v>99</v>
      </c>
      <c r="T7" s="16" t="s">
        <v>79</v>
      </c>
      <c r="U7" s="16" t="s">
        <v>99</v>
      </c>
      <c r="V7" s="16">
        <v>433.81</v>
      </c>
      <c r="W7" s="16">
        <v>2</v>
      </c>
      <c r="X7" s="16" t="s">
        <v>80</v>
      </c>
      <c r="Y7" s="16" t="s">
        <v>81</v>
      </c>
      <c r="Z7" s="1"/>
    </row>
    <row r="8" spans="1:26" s="4" customFormat="1" ht="60" customHeight="1">
      <c r="A8" s="16">
        <v>3</v>
      </c>
      <c r="B8" s="122" t="s">
        <v>337</v>
      </c>
      <c r="C8" s="16" t="s">
        <v>112</v>
      </c>
      <c r="D8" s="123" t="s">
        <v>80</v>
      </c>
      <c r="E8" s="123" t="s">
        <v>81</v>
      </c>
      <c r="F8" s="123" t="s">
        <v>81</v>
      </c>
      <c r="G8" s="17" t="s">
        <v>509</v>
      </c>
      <c r="H8" s="124">
        <v>506748.92</v>
      </c>
      <c r="I8" s="125" t="s">
        <v>82</v>
      </c>
      <c r="J8" s="16" t="s">
        <v>239</v>
      </c>
      <c r="K8" s="18" t="s">
        <v>647</v>
      </c>
      <c r="L8" s="16">
        <v>3</v>
      </c>
      <c r="M8" s="16" t="s">
        <v>84</v>
      </c>
      <c r="N8" s="16" t="s">
        <v>123</v>
      </c>
      <c r="O8" s="16" t="s">
        <v>124</v>
      </c>
      <c r="P8" s="16" t="s">
        <v>125</v>
      </c>
      <c r="Q8" s="16" t="s">
        <v>125</v>
      </c>
      <c r="R8" s="16" t="s">
        <v>125</v>
      </c>
      <c r="S8" s="16" t="s">
        <v>125</v>
      </c>
      <c r="T8" s="16" t="s">
        <v>79</v>
      </c>
      <c r="U8" s="16" t="s">
        <v>125</v>
      </c>
      <c r="V8" s="16">
        <v>268.34</v>
      </c>
      <c r="W8" s="16">
        <v>2</v>
      </c>
      <c r="X8" s="16" t="s">
        <v>80</v>
      </c>
      <c r="Y8" s="16" t="s">
        <v>81</v>
      </c>
      <c r="Z8" s="1"/>
    </row>
    <row r="9" spans="1:26" s="4" customFormat="1" ht="48" customHeight="1">
      <c r="A9" s="16">
        <v>4</v>
      </c>
      <c r="B9" s="122" t="s">
        <v>111</v>
      </c>
      <c r="C9" s="16" t="s">
        <v>112</v>
      </c>
      <c r="D9" s="123" t="s">
        <v>80</v>
      </c>
      <c r="E9" s="123" t="s">
        <v>81</v>
      </c>
      <c r="F9" s="123" t="s">
        <v>81</v>
      </c>
      <c r="G9" s="17">
        <v>2018</v>
      </c>
      <c r="H9" s="124">
        <v>751975.43</v>
      </c>
      <c r="I9" s="125" t="s">
        <v>82</v>
      </c>
      <c r="J9" s="16" t="s">
        <v>239</v>
      </c>
      <c r="K9" s="18" t="s">
        <v>648</v>
      </c>
      <c r="L9" s="16">
        <v>4</v>
      </c>
      <c r="M9" s="16" t="s">
        <v>196</v>
      </c>
      <c r="N9" s="16" t="s">
        <v>123</v>
      </c>
      <c r="O9" s="16" t="s">
        <v>197</v>
      </c>
      <c r="P9" s="16" t="s">
        <v>99</v>
      </c>
      <c r="Q9" s="16" t="s">
        <v>99</v>
      </c>
      <c r="R9" s="16" t="s">
        <v>99</v>
      </c>
      <c r="S9" s="16" t="s">
        <v>198</v>
      </c>
      <c r="T9" s="16" t="s">
        <v>79</v>
      </c>
      <c r="U9" s="16" t="s">
        <v>99</v>
      </c>
      <c r="V9" s="16">
        <v>194.29</v>
      </c>
      <c r="W9" s="16">
        <v>1</v>
      </c>
      <c r="X9" s="16" t="s">
        <v>81</v>
      </c>
      <c r="Y9" s="16" t="s">
        <v>81</v>
      </c>
      <c r="Z9" s="1"/>
    </row>
    <row r="10" spans="1:26" s="4" customFormat="1" ht="48" customHeight="1">
      <c r="A10" s="16">
        <v>5</v>
      </c>
      <c r="B10" s="122" t="s">
        <v>113</v>
      </c>
      <c r="C10" s="16" t="s">
        <v>114</v>
      </c>
      <c r="D10" s="123" t="s">
        <v>80</v>
      </c>
      <c r="E10" s="123" t="s">
        <v>81</v>
      </c>
      <c r="F10" s="123" t="s">
        <v>81</v>
      </c>
      <c r="G10" s="17">
        <v>1979</v>
      </c>
      <c r="H10" s="126">
        <v>7126.91</v>
      </c>
      <c r="I10" s="125" t="s">
        <v>82</v>
      </c>
      <c r="J10" s="16" t="s">
        <v>244</v>
      </c>
      <c r="K10" s="18" t="s">
        <v>54</v>
      </c>
      <c r="L10" s="16">
        <v>5</v>
      </c>
      <c r="M10" s="16" t="s">
        <v>84</v>
      </c>
      <c r="N10" s="16" t="s">
        <v>127</v>
      </c>
      <c r="O10" s="16" t="s">
        <v>128</v>
      </c>
      <c r="P10" s="16" t="s">
        <v>125</v>
      </c>
      <c r="Q10" s="16" t="s">
        <v>125</v>
      </c>
      <c r="R10" s="16" t="s">
        <v>125</v>
      </c>
      <c r="S10" s="16" t="s">
        <v>125</v>
      </c>
      <c r="T10" s="16" t="s">
        <v>79</v>
      </c>
      <c r="U10" s="16" t="s">
        <v>125</v>
      </c>
      <c r="V10" s="16">
        <v>70</v>
      </c>
      <c r="W10" s="16">
        <v>1</v>
      </c>
      <c r="X10" s="16" t="s">
        <v>81</v>
      </c>
      <c r="Y10" s="16" t="s">
        <v>81</v>
      </c>
      <c r="Z10" s="1"/>
    </row>
    <row r="11" spans="1:26" s="4" customFormat="1" ht="48" customHeight="1">
      <c r="A11" s="16">
        <v>6</v>
      </c>
      <c r="B11" s="122" t="s">
        <v>115</v>
      </c>
      <c r="C11" s="16" t="s">
        <v>112</v>
      </c>
      <c r="D11" s="123" t="s">
        <v>80</v>
      </c>
      <c r="E11" s="123" t="s">
        <v>81</v>
      </c>
      <c r="F11" s="123" t="s">
        <v>81</v>
      </c>
      <c r="G11" s="17">
        <v>1972</v>
      </c>
      <c r="H11" s="126">
        <v>2233.11</v>
      </c>
      <c r="I11" s="125" t="s">
        <v>82</v>
      </c>
      <c r="J11" s="16" t="s">
        <v>244</v>
      </c>
      <c r="K11" s="18" t="s">
        <v>54</v>
      </c>
      <c r="L11" s="16">
        <v>6</v>
      </c>
      <c r="M11" s="16" t="s">
        <v>84</v>
      </c>
      <c r="N11" s="16" t="s">
        <v>123</v>
      </c>
      <c r="O11" s="16" t="s">
        <v>88</v>
      </c>
      <c r="P11" s="16" t="s">
        <v>125</v>
      </c>
      <c r="Q11" s="16" t="s">
        <v>125</v>
      </c>
      <c r="R11" s="16" t="s">
        <v>125</v>
      </c>
      <c r="S11" s="16" t="s">
        <v>125</v>
      </c>
      <c r="T11" s="16" t="s">
        <v>79</v>
      </c>
      <c r="U11" s="16" t="s">
        <v>125</v>
      </c>
      <c r="V11" s="16">
        <v>60</v>
      </c>
      <c r="W11" s="16">
        <v>1</v>
      </c>
      <c r="X11" s="16" t="s">
        <v>81</v>
      </c>
      <c r="Y11" s="16" t="s">
        <v>81</v>
      </c>
      <c r="Z11" s="1"/>
    </row>
    <row r="12" spans="1:26" s="4" customFormat="1" ht="61.5" customHeight="1">
      <c r="A12" s="16">
        <v>7</v>
      </c>
      <c r="B12" s="122" t="s">
        <v>116</v>
      </c>
      <c r="C12" s="16" t="s">
        <v>112</v>
      </c>
      <c r="D12" s="123" t="s">
        <v>80</v>
      </c>
      <c r="E12" s="123" t="s">
        <v>81</v>
      </c>
      <c r="F12" s="123" t="s">
        <v>81</v>
      </c>
      <c r="G12" s="17" t="s">
        <v>510</v>
      </c>
      <c r="H12" s="124">
        <v>32185.44</v>
      </c>
      <c r="I12" s="125" t="s">
        <v>82</v>
      </c>
      <c r="J12" s="16" t="s">
        <v>239</v>
      </c>
      <c r="K12" s="18" t="s">
        <v>624</v>
      </c>
      <c r="L12" s="16">
        <v>7</v>
      </c>
      <c r="M12" s="16" t="s">
        <v>84</v>
      </c>
      <c r="N12" s="16" t="s">
        <v>126</v>
      </c>
      <c r="O12" s="16" t="s">
        <v>181</v>
      </c>
      <c r="P12" s="16" t="s">
        <v>125</v>
      </c>
      <c r="Q12" s="16" t="s">
        <v>125</v>
      </c>
      <c r="R12" s="16" t="s">
        <v>125</v>
      </c>
      <c r="S12" s="16" t="s">
        <v>125</v>
      </c>
      <c r="T12" s="16" t="s">
        <v>79</v>
      </c>
      <c r="U12" s="16" t="s">
        <v>125</v>
      </c>
      <c r="V12" s="16">
        <v>60</v>
      </c>
      <c r="W12" s="16">
        <v>1</v>
      </c>
      <c r="X12" s="16"/>
      <c r="Y12" s="16" t="s">
        <v>81</v>
      </c>
      <c r="Z12" s="1"/>
    </row>
    <row r="13" spans="1:26" s="4" customFormat="1" ht="103.5" customHeight="1">
      <c r="A13" s="16">
        <v>8</v>
      </c>
      <c r="B13" s="122" t="s">
        <v>511</v>
      </c>
      <c r="C13" s="16" t="s">
        <v>112</v>
      </c>
      <c r="D13" s="123" t="s">
        <v>80</v>
      </c>
      <c r="E13" s="123" t="s">
        <v>81</v>
      </c>
      <c r="F13" s="123" t="s">
        <v>81</v>
      </c>
      <c r="G13" s="17" t="s">
        <v>447</v>
      </c>
      <c r="H13" s="124">
        <v>297904.83999999997</v>
      </c>
      <c r="I13" s="125" t="s">
        <v>82</v>
      </c>
      <c r="J13" s="16" t="s">
        <v>245</v>
      </c>
      <c r="K13" s="18" t="s">
        <v>625</v>
      </c>
      <c r="L13" s="16">
        <v>8</v>
      </c>
      <c r="M13" s="16" t="s">
        <v>84</v>
      </c>
      <c r="N13" s="16" t="s">
        <v>88</v>
      </c>
      <c r="O13" s="16" t="s">
        <v>130</v>
      </c>
      <c r="P13" s="16" t="s">
        <v>125</v>
      </c>
      <c r="Q13" s="16" t="s">
        <v>125</v>
      </c>
      <c r="R13" s="16" t="s">
        <v>125</v>
      </c>
      <c r="S13" s="16" t="s">
        <v>125</v>
      </c>
      <c r="T13" s="16" t="s">
        <v>79</v>
      </c>
      <c r="U13" s="16" t="s">
        <v>125</v>
      </c>
      <c r="V13" s="16">
        <v>98</v>
      </c>
      <c r="W13" s="16">
        <v>1</v>
      </c>
      <c r="X13" s="16" t="s">
        <v>80</v>
      </c>
      <c r="Y13" s="16" t="s">
        <v>81</v>
      </c>
      <c r="Z13" s="1"/>
    </row>
    <row r="14" spans="1:26" s="4" customFormat="1" ht="60.75" customHeight="1">
      <c r="A14" s="16">
        <v>9</v>
      </c>
      <c r="B14" s="122" t="s">
        <v>117</v>
      </c>
      <c r="C14" s="16" t="s">
        <v>112</v>
      </c>
      <c r="D14" s="123" t="s">
        <v>80</v>
      </c>
      <c r="E14" s="123" t="s">
        <v>81</v>
      </c>
      <c r="F14" s="123" t="s">
        <v>81</v>
      </c>
      <c r="G14" s="17" t="s">
        <v>448</v>
      </c>
      <c r="H14" s="124">
        <v>150005</v>
      </c>
      <c r="I14" s="125" t="s">
        <v>82</v>
      </c>
      <c r="J14" s="16" t="s">
        <v>239</v>
      </c>
      <c r="K14" s="18" t="s">
        <v>626</v>
      </c>
      <c r="L14" s="16">
        <v>9</v>
      </c>
      <c r="M14" s="16" t="s">
        <v>84</v>
      </c>
      <c r="N14" s="16" t="s">
        <v>126</v>
      </c>
      <c r="O14" s="16" t="s">
        <v>131</v>
      </c>
      <c r="P14" s="16" t="s">
        <v>125</v>
      </c>
      <c r="Q14" s="16" t="s">
        <v>125</v>
      </c>
      <c r="R14" s="16" t="s">
        <v>125</v>
      </c>
      <c r="S14" s="16" t="s">
        <v>125</v>
      </c>
      <c r="T14" s="16" t="s">
        <v>79</v>
      </c>
      <c r="U14" s="16" t="s">
        <v>125</v>
      </c>
      <c r="V14" s="16">
        <v>148.8</v>
      </c>
      <c r="W14" s="16">
        <v>1</v>
      </c>
      <c r="X14" s="16" t="s">
        <v>80</v>
      </c>
      <c r="Y14" s="16" t="s">
        <v>81</v>
      </c>
      <c r="Z14" s="1"/>
    </row>
    <row r="15" spans="1:26" s="4" customFormat="1" ht="48.75" customHeight="1">
      <c r="A15" s="16">
        <v>10</v>
      </c>
      <c r="B15" s="122" t="s">
        <v>338</v>
      </c>
      <c r="C15" s="16" t="s">
        <v>118</v>
      </c>
      <c r="D15" s="123" t="s">
        <v>80</v>
      </c>
      <c r="E15" s="123" t="s">
        <v>81</v>
      </c>
      <c r="F15" s="123" t="s">
        <v>81</v>
      </c>
      <c r="G15" s="17">
        <v>1986</v>
      </c>
      <c r="H15" s="124">
        <v>30450</v>
      </c>
      <c r="I15" s="125" t="s">
        <v>191</v>
      </c>
      <c r="J15" s="16"/>
      <c r="K15" s="18" t="s">
        <v>627</v>
      </c>
      <c r="L15" s="16">
        <v>10</v>
      </c>
      <c r="M15" s="16" t="s">
        <v>84</v>
      </c>
      <c r="N15" s="16" t="s">
        <v>88</v>
      </c>
      <c r="O15" s="16" t="s">
        <v>124</v>
      </c>
      <c r="P15" s="16" t="s">
        <v>132</v>
      </c>
      <c r="Q15" s="16" t="s">
        <v>132</v>
      </c>
      <c r="R15" s="16" t="s">
        <v>132</v>
      </c>
      <c r="S15" s="16" t="s">
        <v>132</v>
      </c>
      <c r="T15" s="16" t="s">
        <v>79</v>
      </c>
      <c r="U15" s="16" t="s">
        <v>132</v>
      </c>
      <c r="V15" s="16">
        <v>58.56</v>
      </c>
      <c r="W15" s="16">
        <v>1</v>
      </c>
      <c r="X15" s="16" t="s">
        <v>80</v>
      </c>
      <c r="Y15" s="16" t="s">
        <v>81</v>
      </c>
      <c r="Z15" s="1"/>
    </row>
    <row r="16" spans="1:26" s="4" customFormat="1" ht="60.75" customHeight="1">
      <c r="A16" s="16">
        <v>11</v>
      </c>
      <c r="B16" s="122" t="s">
        <v>189</v>
      </c>
      <c r="C16" s="16" t="s">
        <v>112</v>
      </c>
      <c r="D16" s="123" t="s">
        <v>80</v>
      </c>
      <c r="E16" s="123" t="s">
        <v>81</v>
      </c>
      <c r="F16" s="123" t="s">
        <v>81</v>
      </c>
      <c r="G16" s="17" t="s">
        <v>339</v>
      </c>
      <c r="H16" s="126">
        <v>17000</v>
      </c>
      <c r="I16" s="125" t="s">
        <v>191</v>
      </c>
      <c r="J16" s="16" t="s">
        <v>239</v>
      </c>
      <c r="K16" s="18" t="s">
        <v>628</v>
      </c>
      <c r="L16" s="16">
        <v>11</v>
      </c>
      <c r="M16" s="16" t="s">
        <v>84</v>
      </c>
      <c r="N16" s="16" t="s">
        <v>126</v>
      </c>
      <c r="O16" s="16" t="s">
        <v>124</v>
      </c>
      <c r="P16" s="16" t="s">
        <v>132</v>
      </c>
      <c r="Q16" s="16" t="s">
        <v>132</v>
      </c>
      <c r="R16" s="16" t="s">
        <v>132</v>
      </c>
      <c r="S16" s="16" t="s">
        <v>132</v>
      </c>
      <c r="T16" s="16" t="s">
        <v>79</v>
      </c>
      <c r="U16" s="16" t="s">
        <v>132</v>
      </c>
      <c r="V16" s="16">
        <v>85.9</v>
      </c>
      <c r="W16" s="16">
        <v>1</v>
      </c>
      <c r="X16" s="16" t="s">
        <v>81</v>
      </c>
      <c r="Y16" s="16" t="s">
        <v>81</v>
      </c>
      <c r="Z16" s="1"/>
    </row>
    <row r="17" spans="1:26" s="4" customFormat="1" ht="79.5" customHeight="1">
      <c r="A17" s="16">
        <v>12</v>
      </c>
      <c r="B17" s="122" t="s">
        <v>119</v>
      </c>
      <c r="C17" s="16" t="s">
        <v>112</v>
      </c>
      <c r="D17" s="123" t="s">
        <v>80</v>
      </c>
      <c r="E17" s="123" t="s">
        <v>81</v>
      </c>
      <c r="F17" s="123" t="s">
        <v>81</v>
      </c>
      <c r="G17" s="17" t="s">
        <v>340</v>
      </c>
      <c r="H17" s="126">
        <v>88994.58</v>
      </c>
      <c r="I17" s="125" t="s">
        <v>82</v>
      </c>
      <c r="J17" s="16" t="s">
        <v>239</v>
      </c>
      <c r="K17" s="18" t="s">
        <v>629</v>
      </c>
      <c r="L17" s="16">
        <v>12</v>
      </c>
      <c r="M17" s="16" t="s">
        <v>84</v>
      </c>
      <c r="N17" s="16" t="s">
        <v>126</v>
      </c>
      <c r="O17" s="16" t="s">
        <v>133</v>
      </c>
      <c r="P17" s="16" t="s">
        <v>125</v>
      </c>
      <c r="Q17" s="16" t="s">
        <v>125</v>
      </c>
      <c r="R17" s="16" t="s">
        <v>125</v>
      </c>
      <c r="S17" s="16" t="s">
        <v>125</v>
      </c>
      <c r="T17" s="16" t="s">
        <v>79</v>
      </c>
      <c r="U17" s="16" t="s">
        <v>125</v>
      </c>
      <c r="V17" s="16">
        <v>179</v>
      </c>
      <c r="W17" s="16">
        <v>1</v>
      </c>
      <c r="X17" s="16" t="s">
        <v>81</v>
      </c>
      <c r="Y17" s="16" t="s">
        <v>81</v>
      </c>
      <c r="Z17" s="1"/>
    </row>
    <row r="18" spans="1:26" s="4" customFormat="1" ht="62.25" customHeight="1">
      <c r="A18" s="16">
        <v>13</v>
      </c>
      <c r="B18" s="122" t="s">
        <v>190</v>
      </c>
      <c r="C18" s="16" t="s">
        <v>118</v>
      </c>
      <c r="D18" s="123" t="s">
        <v>80</v>
      </c>
      <c r="E18" s="123" t="s">
        <v>81</v>
      </c>
      <c r="F18" s="123" t="s">
        <v>81</v>
      </c>
      <c r="G18" s="17" t="s">
        <v>341</v>
      </c>
      <c r="H18" s="124">
        <v>69182</v>
      </c>
      <c r="I18" s="125" t="s">
        <v>82</v>
      </c>
      <c r="J18" s="16" t="s">
        <v>239</v>
      </c>
      <c r="K18" s="18" t="s">
        <v>630</v>
      </c>
      <c r="L18" s="16">
        <v>13</v>
      </c>
      <c r="M18" s="16" t="s">
        <v>84</v>
      </c>
      <c r="N18" s="16" t="s">
        <v>123</v>
      </c>
      <c r="O18" s="16" t="s">
        <v>88</v>
      </c>
      <c r="P18" s="16" t="s">
        <v>125</v>
      </c>
      <c r="Q18" s="16" t="s">
        <v>125</v>
      </c>
      <c r="R18" s="16" t="s">
        <v>125</v>
      </c>
      <c r="S18" s="16" t="s">
        <v>125</v>
      </c>
      <c r="T18" s="16" t="s">
        <v>79</v>
      </c>
      <c r="U18" s="16" t="s">
        <v>125</v>
      </c>
      <c r="V18" s="16">
        <v>45</v>
      </c>
      <c r="W18" s="16">
        <v>1</v>
      </c>
      <c r="X18" s="16" t="s">
        <v>80</v>
      </c>
      <c r="Y18" s="16" t="s">
        <v>81</v>
      </c>
      <c r="Z18" s="1"/>
    </row>
    <row r="19" spans="1:26" s="4" customFormat="1" ht="61.5" customHeight="1">
      <c r="A19" s="16">
        <v>14</v>
      </c>
      <c r="B19" s="122" t="s">
        <v>120</v>
      </c>
      <c r="C19" s="16" t="s">
        <v>112</v>
      </c>
      <c r="D19" s="123" t="s">
        <v>80</v>
      </c>
      <c r="E19" s="123" t="s">
        <v>81</v>
      </c>
      <c r="F19" s="123" t="s">
        <v>81</v>
      </c>
      <c r="G19" s="17" t="s">
        <v>342</v>
      </c>
      <c r="H19" s="124">
        <v>101000</v>
      </c>
      <c r="I19" s="125" t="s">
        <v>191</v>
      </c>
      <c r="J19" s="16" t="s">
        <v>239</v>
      </c>
      <c r="K19" s="18" t="s">
        <v>631</v>
      </c>
      <c r="L19" s="16">
        <v>14</v>
      </c>
      <c r="M19" s="16" t="s">
        <v>84</v>
      </c>
      <c r="N19" s="16" t="s">
        <v>126</v>
      </c>
      <c r="O19" s="16" t="s">
        <v>129</v>
      </c>
      <c r="P19" s="16" t="s">
        <v>125</v>
      </c>
      <c r="Q19" s="16" t="s">
        <v>125</v>
      </c>
      <c r="R19" s="16" t="s">
        <v>125</v>
      </c>
      <c r="S19" s="16" t="s">
        <v>125</v>
      </c>
      <c r="T19" s="16" t="s">
        <v>79</v>
      </c>
      <c r="U19" s="16" t="s">
        <v>125</v>
      </c>
      <c r="V19" s="16">
        <v>80</v>
      </c>
      <c r="W19" s="16">
        <v>1</v>
      </c>
      <c r="X19" s="16" t="s">
        <v>81</v>
      </c>
      <c r="Y19" s="16" t="s">
        <v>81</v>
      </c>
      <c r="Z19" s="1"/>
    </row>
    <row r="20" spans="1:26" s="4" customFormat="1" ht="77.25" customHeight="1">
      <c r="A20" s="16">
        <v>15</v>
      </c>
      <c r="B20" s="122" t="s">
        <v>343</v>
      </c>
      <c r="C20" s="16" t="s">
        <v>118</v>
      </c>
      <c r="D20" s="123" t="s">
        <v>80</v>
      </c>
      <c r="E20" s="123" t="s">
        <v>81</v>
      </c>
      <c r="F20" s="123" t="s">
        <v>81</v>
      </c>
      <c r="G20" s="17" t="s">
        <v>346</v>
      </c>
      <c r="H20" s="126">
        <v>397624</v>
      </c>
      <c r="I20" s="125" t="s">
        <v>82</v>
      </c>
      <c r="J20" s="16"/>
      <c r="K20" s="18" t="s">
        <v>631</v>
      </c>
      <c r="L20" s="16">
        <v>15</v>
      </c>
      <c r="M20" s="16" t="s">
        <v>84</v>
      </c>
      <c r="N20" s="16" t="s">
        <v>344</v>
      </c>
      <c r="O20" s="16" t="s">
        <v>345</v>
      </c>
      <c r="P20" s="16" t="s">
        <v>125</v>
      </c>
      <c r="Q20" s="16" t="s">
        <v>125</v>
      </c>
      <c r="R20" s="16" t="s">
        <v>125</v>
      </c>
      <c r="S20" s="16" t="s">
        <v>125</v>
      </c>
      <c r="T20" s="16" t="s">
        <v>79</v>
      </c>
      <c r="U20" s="16" t="s">
        <v>125</v>
      </c>
      <c r="V20" s="16">
        <v>92</v>
      </c>
      <c r="W20" s="16">
        <v>2</v>
      </c>
      <c r="X20" s="16" t="s">
        <v>80</v>
      </c>
      <c r="Y20" s="16" t="s">
        <v>81</v>
      </c>
      <c r="Z20" s="1"/>
    </row>
    <row r="21" spans="1:26" s="4" customFormat="1" ht="60.75" customHeight="1">
      <c r="A21" s="16">
        <v>16</v>
      </c>
      <c r="B21" s="122" t="s">
        <v>632</v>
      </c>
      <c r="C21" s="16" t="s">
        <v>112</v>
      </c>
      <c r="D21" s="123" t="s">
        <v>80</v>
      </c>
      <c r="E21" s="123" t="s">
        <v>81</v>
      </c>
      <c r="F21" s="123" t="s">
        <v>81</v>
      </c>
      <c r="G21" s="17" t="s">
        <v>512</v>
      </c>
      <c r="H21" s="124">
        <f>266509.96+38888.9</f>
        <v>305398.86000000004</v>
      </c>
      <c r="I21" s="125" t="s">
        <v>82</v>
      </c>
      <c r="J21" s="16" t="s">
        <v>239</v>
      </c>
      <c r="K21" s="18" t="s">
        <v>556</v>
      </c>
      <c r="L21" s="16">
        <v>16</v>
      </c>
      <c r="M21" s="16" t="s">
        <v>134</v>
      </c>
      <c r="N21" s="16" t="s">
        <v>123</v>
      </c>
      <c r="O21" s="16" t="s">
        <v>88</v>
      </c>
      <c r="P21" s="16" t="s">
        <v>125</v>
      </c>
      <c r="Q21" s="16" t="s">
        <v>125</v>
      </c>
      <c r="R21" s="16" t="s">
        <v>125</v>
      </c>
      <c r="S21" s="16" t="s">
        <v>125</v>
      </c>
      <c r="T21" s="16" t="s">
        <v>79</v>
      </c>
      <c r="U21" s="16" t="s">
        <v>125</v>
      </c>
      <c r="V21" s="16">
        <v>70.05</v>
      </c>
      <c r="W21" s="16">
        <v>1</v>
      </c>
      <c r="X21" s="16"/>
      <c r="Y21" s="16" t="s">
        <v>81</v>
      </c>
      <c r="Z21" s="1"/>
    </row>
    <row r="22" spans="1:26" s="4" customFormat="1" ht="62.25" customHeight="1">
      <c r="A22" s="16">
        <v>17</v>
      </c>
      <c r="B22" s="122" t="s">
        <v>121</v>
      </c>
      <c r="C22" s="16" t="s">
        <v>112</v>
      </c>
      <c r="D22" s="123" t="s">
        <v>80</v>
      </c>
      <c r="E22" s="123" t="s">
        <v>81</v>
      </c>
      <c r="F22" s="123" t="s">
        <v>81</v>
      </c>
      <c r="G22" s="17" t="s">
        <v>513</v>
      </c>
      <c r="H22" s="124">
        <v>743576.25</v>
      </c>
      <c r="I22" s="125" t="s">
        <v>82</v>
      </c>
      <c r="J22" s="16" t="s">
        <v>243</v>
      </c>
      <c r="K22" s="18" t="s">
        <v>633</v>
      </c>
      <c r="L22" s="16">
        <v>17</v>
      </c>
      <c r="M22" s="16" t="s">
        <v>84</v>
      </c>
      <c r="N22" s="16" t="s">
        <v>123</v>
      </c>
      <c r="O22" s="16" t="s">
        <v>135</v>
      </c>
      <c r="P22" s="16" t="s">
        <v>99</v>
      </c>
      <c r="Q22" s="16" t="s">
        <v>99</v>
      </c>
      <c r="R22" s="16" t="s">
        <v>99</v>
      </c>
      <c r="S22" s="16" t="s">
        <v>99</v>
      </c>
      <c r="T22" s="16" t="s">
        <v>79</v>
      </c>
      <c r="U22" s="16" t="s">
        <v>99</v>
      </c>
      <c r="V22" s="16">
        <v>223.31</v>
      </c>
      <c r="W22" s="16">
        <v>1</v>
      </c>
      <c r="X22" s="16" t="s">
        <v>81</v>
      </c>
      <c r="Y22" s="16" t="s">
        <v>81</v>
      </c>
      <c r="Z22" s="1"/>
    </row>
    <row r="23" spans="1:26" s="4" customFormat="1" ht="58.5" customHeight="1">
      <c r="A23" s="16">
        <v>18</v>
      </c>
      <c r="B23" s="122" t="s">
        <v>122</v>
      </c>
      <c r="C23" s="16" t="s">
        <v>112</v>
      </c>
      <c r="D23" s="123" t="s">
        <v>80</v>
      </c>
      <c r="E23" s="123" t="s">
        <v>81</v>
      </c>
      <c r="F23" s="123" t="s">
        <v>81</v>
      </c>
      <c r="G23" s="17" t="s">
        <v>514</v>
      </c>
      <c r="H23" s="124">
        <v>452155.36</v>
      </c>
      <c r="I23" s="125" t="s">
        <v>82</v>
      </c>
      <c r="J23" s="16" t="s">
        <v>239</v>
      </c>
      <c r="K23" s="18" t="s">
        <v>634</v>
      </c>
      <c r="L23" s="16">
        <v>18</v>
      </c>
      <c r="M23" s="16" t="s">
        <v>126</v>
      </c>
      <c r="N23" s="16" t="s">
        <v>126</v>
      </c>
      <c r="O23" s="16" t="s">
        <v>136</v>
      </c>
      <c r="P23" s="16" t="s">
        <v>99</v>
      </c>
      <c r="Q23" s="16" t="s">
        <v>99</v>
      </c>
      <c r="R23" s="16" t="s">
        <v>99</v>
      </c>
      <c r="S23" s="16" t="s">
        <v>99</v>
      </c>
      <c r="T23" s="16" t="s">
        <v>79</v>
      </c>
      <c r="U23" s="16" t="s">
        <v>99</v>
      </c>
      <c r="V23" s="16">
        <v>132.7</v>
      </c>
      <c r="W23" s="16">
        <v>1</v>
      </c>
      <c r="X23" s="16" t="s">
        <v>81</v>
      </c>
      <c r="Y23" s="16" t="s">
        <v>81</v>
      </c>
      <c r="Z23" s="1"/>
    </row>
    <row r="24" spans="1:26" s="4" customFormat="1" ht="63.75" customHeight="1">
      <c r="A24" s="16">
        <v>19</v>
      </c>
      <c r="B24" s="122" t="s">
        <v>635</v>
      </c>
      <c r="C24" s="16" t="s">
        <v>112</v>
      </c>
      <c r="D24" s="123" t="s">
        <v>80</v>
      </c>
      <c r="E24" s="123" t="s">
        <v>179</v>
      </c>
      <c r="F24" s="123" t="s">
        <v>81</v>
      </c>
      <c r="G24" s="17" t="s">
        <v>180</v>
      </c>
      <c r="H24" s="126">
        <f>180350+38888.9</f>
        <v>219238.9</v>
      </c>
      <c r="I24" s="125" t="s">
        <v>82</v>
      </c>
      <c r="J24" s="16" t="s">
        <v>239</v>
      </c>
      <c r="K24" s="18" t="s">
        <v>636</v>
      </c>
      <c r="L24" s="16">
        <v>19</v>
      </c>
      <c r="M24" s="16" t="s">
        <v>84</v>
      </c>
      <c r="N24" s="16" t="s">
        <v>123</v>
      </c>
      <c r="O24" s="16" t="s">
        <v>135</v>
      </c>
      <c r="P24" s="16" t="s">
        <v>99</v>
      </c>
      <c r="Q24" s="16" t="s">
        <v>182</v>
      </c>
      <c r="R24" s="16" t="s">
        <v>125</v>
      </c>
      <c r="S24" s="16" t="s">
        <v>125</v>
      </c>
      <c r="T24" s="16" t="s">
        <v>79</v>
      </c>
      <c r="U24" s="16" t="s">
        <v>99</v>
      </c>
      <c r="V24" s="16">
        <v>197.86</v>
      </c>
      <c r="W24" s="16">
        <v>1</v>
      </c>
      <c r="X24" s="16" t="s">
        <v>81</v>
      </c>
      <c r="Y24" s="16" t="s">
        <v>80</v>
      </c>
      <c r="Z24" s="1"/>
    </row>
    <row r="25" spans="1:26" s="4" customFormat="1" ht="50.25" customHeight="1">
      <c r="A25" s="16">
        <v>20</v>
      </c>
      <c r="B25" s="122" t="s">
        <v>587</v>
      </c>
      <c r="C25" s="16" t="s">
        <v>112</v>
      </c>
      <c r="D25" s="123" t="s">
        <v>80</v>
      </c>
      <c r="E25" s="123" t="s">
        <v>81</v>
      </c>
      <c r="F25" s="123" t="s">
        <v>81</v>
      </c>
      <c r="G25" s="17" t="s">
        <v>515</v>
      </c>
      <c r="H25" s="124">
        <v>181240.93</v>
      </c>
      <c r="I25" s="125" t="s">
        <v>82</v>
      </c>
      <c r="J25" s="16" t="s">
        <v>239</v>
      </c>
      <c r="K25" s="18" t="s">
        <v>638</v>
      </c>
      <c r="L25" s="16">
        <v>20</v>
      </c>
      <c r="M25" s="16" t="s">
        <v>134</v>
      </c>
      <c r="N25" s="16" t="s">
        <v>126</v>
      </c>
      <c r="O25" s="16" t="s">
        <v>124</v>
      </c>
      <c r="P25" s="16" t="s">
        <v>132</v>
      </c>
      <c r="Q25" s="16" t="s">
        <v>132</v>
      </c>
      <c r="R25" s="16" t="s">
        <v>125</v>
      </c>
      <c r="S25" s="16" t="s">
        <v>125</v>
      </c>
      <c r="T25" s="16" t="s">
        <v>79</v>
      </c>
      <c r="U25" s="16" t="s">
        <v>125</v>
      </c>
      <c r="V25" s="16">
        <v>81</v>
      </c>
      <c r="W25" s="16">
        <v>1</v>
      </c>
      <c r="X25" s="16" t="s">
        <v>81</v>
      </c>
      <c r="Y25" s="16" t="s">
        <v>81</v>
      </c>
      <c r="Z25" s="1"/>
    </row>
    <row r="26" spans="1:26" s="4" customFormat="1" ht="51" customHeight="1">
      <c r="A26" s="16">
        <v>21</v>
      </c>
      <c r="B26" s="122" t="s">
        <v>211</v>
      </c>
      <c r="C26" s="16" t="s">
        <v>114</v>
      </c>
      <c r="D26" s="123" t="s">
        <v>80</v>
      </c>
      <c r="E26" s="123" t="s">
        <v>81</v>
      </c>
      <c r="F26" s="123" t="s">
        <v>81</v>
      </c>
      <c r="G26" s="17">
        <v>1960</v>
      </c>
      <c r="H26" s="124">
        <v>79271</v>
      </c>
      <c r="I26" s="125" t="s">
        <v>82</v>
      </c>
      <c r="J26" s="16" t="s">
        <v>239</v>
      </c>
      <c r="K26" s="18" t="s">
        <v>637</v>
      </c>
      <c r="L26" s="16">
        <v>21</v>
      </c>
      <c r="M26" s="16" t="s">
        <v>134</v>
      </c>
      <c r="N26" s="16" t="s">
        <v>123</v>
      </c>
      <c r="O26" s="16" t="s">
        <v>124</v>
      </c>
      <c r="P26" s="16" t="s">
        <v>125</v>
      </c>
      <c r="Q26" s="16" t="s">
        <v>215</v>
      </c>
      <c r="R26" s="16" t="s">
        <v>125</v>
      </c>
      <c r="S26" s="16" t="s">
        <v>125</v>
      </c>
      <c r="T26" s="16" t="s">
        <v>79</v>
      </c>
      <c r="U26" s="16" t="s">
        <v>125</v>
      </c>
      <c r="V26" s="16">
        <v>967</v>
      </c>
      <c r="W26" s="16">
        <v>1</v>
      </c>
      <c r="X26" s="16" t="s">
        <v>81</v>
      </c>
      <c r="Y26" s="16" t="s">
        <v>81</v>
      </c>
      <c r="Z26" s="1"/>
    </row>
    <row r="27" spans="1:26" s="4" customFormat="1" ht="54" customHeight="1">
      <c r="A27" s="16">
        <v>22</v>
      </c>
      <c r="B27" s="122" t="s">
        <v>212</v>
      </c>
      <c r="C27" s="16" t="s">
        <v>112</v>
      </c>
      <c r="D27" s="123" t="s">
        <v>80</v>
      </c>
      <c r="E27" s="123" t="s">
        <v>81</v>
      </c>
      <c r="F27" s="123" t="s">
        <v>81</v>
      </c>
      <c r="G27" s="17" t="s">
        <v>516</v>
      </c>
      <c r="H27" s="124">
        <v>144940</v>
      </c>
      <c r="I27" s="125" t="s">
        <v>191</v>
      </c>
      <c r="J27" s="16" t="s">
        <v>239</v>
      </c>
      <c r="K27" s="18" t="s">
        <v>639</v>
      </c>
      <c r="L27" s="16">
        <v>22</v>
      </c>
      <c r="M27" s="16" t="s">
        <v>134</v>
      </c>
      <c r="N27" s="16" t="s">
        <v>123</v>
      </c>
      <c r="O27" s="16" t="s">
        <v>135</v>
      </c>
      <c r="P27" s="16" t="s">
        <v>99</v>
      </c>
      <c r="Q27" s="16" t="s">
        <v>125</v>
      </c>
      <c r="R27" s="16" t="s">
        <v>125</v>
      </c>
      <c r="S27" s="16" t="s">
        <v>125</v>
      </c>
      <c r="T27" s="16" t="s">
        <v>79</v>
      </c>
      <c r="U27" s="16" t="s">
        <v>125</v>
      </c>
      <c r="V27" s="16">
        <v>261</v>
      </c>
      <c r="W27" s="16">
        <v>1</v>
      </c>
      <c r="X27" s="16" t="s">
        <v>81</v>
      </c>
      <c r="Y27" s="16" t="s">
        <v>81</v>
      </c>
      <c r="Z27" s="1"/>
    </row>
    <row r="28" spans="1:26" s="4" customFormat="1" ht="76.5" customHeight="1">
      <c r="A28" s="16">
        <v>23</v>
      </c>
      <c r="B28" s="122" t="s">
        <v>446</v>
      </c>
      <c r="C28" s="16" t="s">
        <v>213</v>
      </c>
      <c r="D28" s="123" t="s">
        <v>80</v>
      </c>
      <c r="E28" s="123" t="s">
        <v>81</v>
      </c>
      <c r="F28" s="123" t="s">
        <v>81</v>
      </c>
      <c r="G28" s="17" t="s">
        <v>347</v>
      </c>
      <c r="H28" s="124">
        <v>100000</v>
      </c>
      <c r="I28" s="125" t="s">
        <v>191</v>
      </c>
      <c r="J28" s="16" t="s">
        <v>239</v>
      </c>
      <c r="K28" s="18" t="s">
        <v>640</v>
      </c>
      <c r="L28" s="16">
        <v>23</v>
      </c>
      <c r="M28" s="16" t="s">
        <v>84</v>
      </c>
      <c r="N28" s="16" t="s">
        <v>126</v>
      </c>
      <c r="O28" s="16" t="s">
        <v>135</v>
      </c>
      <c r="P28" s="16" t="s">
        <v>125</v>
      </c>
      <c r="Q28" s="16" t="s">
        <v>132</v>
      </c>
      <c r="R28" s="16" t="s">
        <v>125</v>
      </c>
      <c r="S28" s="16" t="s">
        <v>125</v>
      </c>
      <c r="T28" s="16" t="s">
        <v>79</v>
      </c>
      <c r="U28" s="16" t="s">
        <v>125</v>
      </c>
      <c r="V28" s="16">
        <v>198</v>
      </c>
      <c r="W28" s="16">
        <v>2</v>
      </c>
      <c r="X28" s="16" t="s">
        <v>81</v>
      </c>
      <c r="Y28" s="16" t="s">
        <v>81</v>
      </c>
      <c r="Z28" s="1"/>
    </row>
    <row r="29" spans="1:26" s="4" customFormat="1" ht="60.75" customHeight="1">
      <c r="A29" s="16">
        <v>24</v>
      </c>
      <c r="B29" s="122" t="s">
        <v>348</v>
      </c>
      <c r="C29" s="16" t="s">
        <v>214</v>
      </c>
      <c r="D29" s="123" t="s">
        <v>80</v>
      </c>
      <c r="E29" s="123" t="s">
        <v>81</v>
      </c>
      <c r="F29" s="123" t="s">
        <v>81</v>
      </c>
      <c r="G29" s="17">
        <v>2000</v>
      </c>
      <c r="H29" s="124">
        <v>4000</v>
      </c>
      <c r="I29" s="125" t="s">
        <v>82</v>
      </c>
      <c r="J29" s="16"/>
      <c r="K29" s="18" t="s">
        <v>641</v>
      </c>
      <c r="L29" s="16">
        <v>24</v>
      </c>
      <c r="M29" s="16" t="s">
        <v>216</v>
      </c>
      <c r="N29" s="16"/>
      <c r="O29" s="16"/>
      <c r="P29" s="16"/>
      <c r="Q29" s="16" t="s">
        <v>217</v>
      </c>
      <c r="R29" s="16" t="s">
        <v>217</v>
      </c>
      <c r="S29" s="16" t="s">
        <v>218</v>
      </c>
      <c r="T29" s="16" t="s">
        <v>79</v>
      </c>
      <c r="U29" s="16" t="s">
        <v>79</v>
      </c>
      <c r="V29" s="16"/>
      <c r="W29" s="16">
        <v>1</v>
      </c>
      <c r="X29" s="16" t="s">
        <v>81</v>
      </c>
      <c r="Y29" s="16" t="s">
        <v>81</v>
      </c>
      <c r="Z29" s="1"/>
    </row>
    <row r="30" spans="1:26" s="4" customFormat="1" ht="60.75" customHeight="1">
      <c r="A30" s="16">
        <v>25</v>
      </c>
      <c r="B30" s="122" t="s">
        <v>349</v>
      </c>
      <c r="C30" s="16" t="s">
        <v>214</v>
      </c>
      <c r="D30" s="123" t="s">
        <v>80</v>
      </c>
      <c r="E30" s="123" t="s">
        <v>81</v>
      </c>
      <c r="F30" s="123" t="s">
        <v>81</v>
      </c>
      <c r="G30" s="17">
        <v>2005</v>
      </c>
      <c r="H30" s="124">
        <v>20000</v>
      </c>
      <c r="I30" s="125" t="s">
        <v>82</v>
      </c>
      <c r="J30" s="16"/>
      <c r="K30" s="18" t="s">
        <v>642</v>
      </c>
      <c r="L30" s="16">
        <v>25</v>
      </c>
      <c r="M30" s="16" t="s">
        <v>219</v>
      </c>
      <c r="N30" s="16"/>
      <c r="O30" s="16"/>
      <c r="P30" s="16"/>
      <c r="Q30" s="16" t="s">
        <v>218</v>
      </c>
      <c r="R30" s="16" t="s">
        <v>218</v>
      </c>
      <c r="S30" s="16" t="s">
        <v>218</v>
      </c>
      <c r="T30" s="16" t="s">
        <v>79</v>
      </c>
      <c r="U30" s="16" t="s">
        <v>218</v>
      </c>
      <c r="V30" s="16"/>
      <c r="W30" s="16">
        <v>1</v>
      </c>
      <c r="X30" s="16" t="s">
        <v>81</v>
      </c>
      <c r="Y30" s="16" t="s">
        <v>81</v>
      </c>
      <c r="Z30" s="1"/>
    </row>
    <row r="31" spans="1:26" s="4" customFormat="1" ht="64.5" customHeight="1">
      <c r="A31" s="16">
        <v>26</v>
      </c>
      <c r="B31" s="122" t="s">
        <v>241</v>
      </c>
      <c r="C31" s="16" t="s">
        <v>238</v>
      </c>
      <c r="D31" s="123" t="s">
        <v>80</v>
      </c>
      <c r="E31" s="123" t="s">
        <v>81</v>
      </c>
      <c r="F31" s="123" t="s">
        <v>81</v>
      </c>
      <c r="G31" s="17">
        <v>2020</v>
      </c>
      <c r="H31" s="124">
        <v>187323</v>
      </c>
      <c r="I31" s="125" t="s">
        <v>82</v>
      </c>
      <c r="J31" s="16" t="s">
        <v>239</v>
      </c>
      <c r="K31" s="18" t="s">
        <v>642</v>
      </c>
      <c r="L31" s="16">
        <v>26</v>
      </c>
      <c r="M31" s="16" t="s">
        <v>134</v>
      </c>
      <c r="N31" s="16" t="s">
        <v>240</v>
      </c>
      <c r="O31" s="16" t="s">
        <v>135</v>
      </c>
      <c r="P31" s="16" t="s">
        <v>99</v>
      </c>
      <c r="Q31" s="16" t="s">
        <v>99</v>
      </c>
      <c r="R31" s="16" t="s">
        <v>99</v>
      </c>
      <c r="S31" s="16" t="s">
        <v>99</v>
      </c>
      <c r="T31" s="16" t="s">
        <v>79</v>
      </c>
      <c r="U31" s="16" t="s">
        <v>99</v>
      </c>
      <c r="V31" s="16">
        <v>23.65</v>
      </c>
      <c r="W31" s="16">
        <v>1</v>
      </c>
      <c r="X31" s="16" t="s">
        <v>81</v>
      </c>
      <c r="Y31" s="16" t="s">
        <v>81</v>
      </c>
      <c r="Z31" s="1"/>
    </row>
    <row r="32" spans="1:26" s="4" customFormat="1" ht="97.5" customHeight="1">
      <c r="A32" s="16">
        <v>27</v>
      </c>
      <c r="B32" s="122" t="s">
        <v>351</v>
      </c>
      <c r="C32" s="16" t="s">
        <v>118</v>
      </c>
      <c r="D32" s="123" t="s">
        <v>80</v>
      </c>
      <c r="E32" s="123" t="s">
        <v>81</v>
      </c>
      <c r="F32" s="123" t="s">
        <v>81</v>
      </c>
      <c r="G32" s="17" t="s">
        <v>350</v>
      </c>
      <c r="H32" s="124">
        <v>115168</v>
      </c>
      <c r="I32" s="125" t="s">
        <v>82</v>
      </c>
      <c r="J32" s="16" t="s">
        <v>233</v>
      </c>
      <c r="K32" s="18" t="s">
        <v>57</v>
      </c>
      <c r="L32" s="16">
        <v>27</v>
      </c>
      <c r="M32" s="16" t="s">
        <v>84</v>
      </c>
      <c r="N32" s="16" t="s">
        <v>88</v>
      </c>
      <c r="O32" s="16" t="s">
        <v>124</v>
      </c>
      <c r="P32" s="16" t="s">
        <v>99</v>
      </c>
      <c r="Q32" s="16" t="s">
        <v>125</v>
      </c>
      <c r="R32" s="16" t="s">
        <v>125</v>
      </c>
      <c r="S32" s="16" t="s">
        <v>125</v>
      </c>
      <c r="T32" s="16" t="s">
        <v>79</v>
      </c>
      <c r="U32" s="16" t="s">
        <v>125</v>
      </c>
      <c r="V32" s="16">
        <v>267.34</v>
      </c>
      <c r="W32" s="16">
        <v>1</v>
      </c>
      <c r="X32" s="16" t="s">
        <v>80</v>
      </c>
      <c r="Y32" s="16" t="s">
        <v>81</v>
      </c>
      <c r="Z32" s="1"/>
    </row>
    <row r="33" spans="1:26" s="4" customFormat="1" ht="59.25" customHeight="1">
      <c r="A33" s="16">
        <v>28</v>
      </c>
      <c r="B33" s="122" t="s">
        <v>352</v>
      </c>
      <c r="C33" s="16" t="s">
        <v>118</v>
      </c>
      <c r="D33" s="123" t="s">
        <v>80</v>
      </c>
      <c r="E33" s="123" t="s">
        <v>81</v>
      </c>
      <c r="F33" s="123" t="s">
        <v>81</v>
      </c>
      <c r="G33" s="17" t="s">
        <v>354</v>
      </c>
      <c r="H33" s="126">
        <v>6763.82</v>
      </c>
      <c r="I33" s="125" t="s">
        <v>82</v>
      </c>
      <c r="J33" s="16"/>
      <c r="K33" s="18" t="s">
        <v>643</v>
      </c>
      <c r="L33" s="16">
        <v>28</v>
      </c>
      <c r="M33" s="16" t="s">
        <v>84</v>
      </c>
      <c r="N33" s="16" t="s">
        <v>353</v>
      </c>
      <c r="O33" s="16" t="s">
        <v>124</v>
      </c>
      <c r="P33" s="16" t="s">
        <v>125</v>
      </c>
      <c r="Q33" s="16" t="s">
        <v>132</v>
      </c>
      <c r="R33" s="16" t="s">
        <v>125</v>
      </c>
      <c r="S33" s="16" t="s">
        <v>132</v>
      </c>
      <c r="T33" s="16" t="s">
        <v>79</v>
      </c>
      <c r="U33" s="16" t="s">
        <v>132</v>
      </c>
      <c r="V33" s="16"/>
      <c r="W33" s="16">
        <v>2</v>
      </c>
      <c r="X33" s="16" t="s">
        <v>81</v>
      </c>
      <c r="Y33" s="16" t="s">
        <v>81</v>
      </c>
      <c r="Z33" s="1"/>
    </row>
    <row r="34" spans="1:26" s="4" customFormat="1" ht="41.25" customHeight="1">
      <c r="A34" s="16">
        <v>29</v>
      </c>
      <c r="B34" s="122" t="s">
        <v>443</v>
      </c>
      <c r="C34" s="16" t="s">
        <v>444</v>
      </c>
      <c r="D34" s="123" t="s">
        <v>80</v>
      </c>
      <c r="E34" s="123" t="s">
        <v>81</v>
      </c>
      <c r="F34" s="123" t="s">
        <v>81</v>
      </c>
      <c r="G34" s="17">
        <v>2021</v>
      </c>
      <c r="H34" s="126">
        <v>24354</v>
      </c>
      <c r="I34" s="125" t="s">
        <v>82</v>
      </c>
      <c r="J34" s="16"/>
      <c r="K34" s="18" t="s">
        <v>644</v>
      </c>
      <c r="L34" s="16">
        <v>29</v>
      </c>
      <c r="M34" s="16" t="s">
        <v>126</v>
      </c>
      <c r="N34" s="16"/>
      <c r="O34" s="16" t="s">
        <v>124</v>
      </c>
      <c r="P34" s="16" t="s">
        <v>99</v>
      </c>
      <c r="Q34" s="16"/>
      <c r="R34" s="16"/>
      <c r="S34" s="16"/>
      <c r="T34" s="16" t="s">
        <v>79</v>
      </c>
      <c r="U34" s="16"/>
      <c r="V34" s="16">
        <v>25</v>
      </c>
      <c r="W34" s="16"/>
      <c r="X34" s="16" t="s">
        <v>81</v>
      </c>
      <c r="Y34" s="16" t="s">
        <v>81</v>
      </c>
      <c r="Z34" s="1"/>
    </row>
    <row r="35" spans="1:26" s="4" customFormat="1" ht="41.25" customHeight="1">
      <c r="A35" s="16">
        <v>30</v>
      </c>
      <c r="B35" s="122" t="s">
        <v>445</v>
      </c>
      <c r="C35" s="16" t="s">
        <v>444</v>
      </c>
      <c r="D35" s="123" t="s">
        <v>80</v>
      </c>
      <c r="E35" s="123" t="s">
        <v>81</v>
      </c>
      <c r="F35" s="123" t="s">
        <v>81</v>
      </c>
      <c r="G35" s="17">
        <v>2020</v>
      </c>
      <c r="H35" s="126">
        <v>16494</v>
      </c>
      <c r="I35" s="125" t="s">
        <v>82</v>
      </c>
      <c r="J35" s="16"/>
      <c r="K35" s="18" t="s">
        <v>642</v>
      </c>
      <c r="L35" s="16">
        <v>30</v>
      </c>
      <c r="M35" s="16" t="s">
        <v>126</v>
      </c>
      <c r="N35" s="16"/>
      <c r="O35" s="16" t="s">
        <v>124</v>
      </c>
      <c r="P35" s="16" t="s">
        <v>99</v>
      </c>
      <c r="Q35" s="16"/>
      <c r="R35" s="16"/>
      <c r="S35" s="16"/>
      <c r="T35" s="16" t="s">
        <v>79</v>
      </c>
      <c r="U35" s="16"/>
      <c r="V35" s="16">
        <v>25</v>
      </c>
      <c r="W35" s="16"/>
      <c r="X35" s="16" t="s">
        <v>81</v>
      </c>
      <c r="Y35" s="16" t="s">
        <v>81</v>
      </c>
      <c r="Z35" s="1"/>
    </row>
    <row r="36" spans="1:26" s="4" customFormat="1" ht="74.25" customHeight="1">
      <c r="A36" s="16">
        <v>31</v>
      </c>
      <c r="B36" s="122" t="s">
        <v>242</v>
      </c>
      <c r="C36" s="16" t="s">
        <v>238</v>
      </c>
      <c r="D36" s="123" t="s">
        <v>80</v>
      </c>
      <c r="E36" s="123" t="s">
        <v>81</v>
      </c>
      <c r="F36" s="123" t="s">
        <v>81</v>
      </c>
      <c r="G36" s="17">
        <v>2019</v>
      </c>
      <c r="H36" s="124">
        <v>199900</v>
      </c>
      <c r="I36" s="125" t="s">
        <v>82</v>
      </c>
      <c r="J36" s="16" t="s">
        <v>239</v>
      </c>
      <c r="K36" s="18" t="s">
        <v>644</v>
      </c>
      <c r="L36" s="16">
        <v>31</v>
      </c>
      <c r="M36" s="16" t="s">
        <v>134</v>
      </c>
      <c r="N36" s="16" t="s">
        <v>240</v>
      </c>
      <c r="O36" s="16" t="s">
        <v>135</v>
      </c>
      <c r="P36" s="16" t="s">
        <v>99</v>
      </c>
      <c r="Q36" s="16" t="s">
        <v>99</v>
      </c>
      <c r="R36" s="16" t="s">
        <v>99</v>
      </c>
      <c r="S36" s="16" t="s">
        <v>99</v>
      </c>
      <c r="T36" s="16" t="s">
        <v>79</v>
      </c>
      <c r="U36" s="16" t="s">
        <v>99</v>
      </c>
      <c r="V36" s="16">
        <v>23.65</v>
      </c>
      <c r="W36" s="16">
        <v>1</v>
      </c>
      <c r="X36" s="16" t="s">
        <v>81</v>
      </c>
      <c r="Y36" s="16" t="s">
        <v>81</v>
      </c>
      <c r="Z36" s="1"/>
    </row>
    <row r="37" spans="1:26" s="4" customFormat="1" ht="47.25" customHeight="1">
      <c r="A37" s="16">
        <v>32</v>
      </c>
      <c r="B37" s="122" t="s">
        <v>551</v>
      </c>
      <c r="C37" s="16" t="s">
        <v>553</v>
      </c>
      <c r="D37" s="123" t="s">
        <v>80</v>
      </c>
      <c r="E37" s="123" t="s">
        <v>81</v>
      </c>
      <c r="F37" s="123" t="s">
        <v>81</v>
      </c>
      <c r="G37" s="17">
        <v>2022</v>
      </c>
      <c r="H37" s="124">
        <v>38000</v>
      </c>
      <c r="I37" s="125" t="s">
        <v>82</v>
      </c>
      <c r="J37" s="16" t="s">
        <v>519</v>
      </c>
      <c r="K37" s="18" t="s">
        <v>556</v>
      </c>
      <c r="L37" s="16">
        <v>32</v>
      </c>
      <c r="M37" s="16" t="s">
        <v>521</v>
      </c>
      <c r="N37" s="16"/>
      <c r="O37" s="16" t="s">
        <v>521</v>
      </c>
      <c r="P37" s="16" t="s">
        <v>99</v>
      </c>
      <c r="Q37" s="16" t="s">
        <v>99</v>
      </c>
      <c r="R37" s="16"/>
      <c r="S37" s="16"/>
      <c r="T37" s="16" t="s">
        <v>79</v>
      </c>
      <c r="U37" s="16"/>
      <c r="V37" s="16">
        <v>76</v>
      </c>
      <c r="W37" s="16"/>
      <c r="X37" s="16"/>
      <c r="Y37" s="16"/>
      <c r="Z37" s="1"/>
    </row>
    <row r="38" spans="1:26" s="4" customFormat="1" ht="59.25" customHeight="1">
      <c r="A38" s="16">
        <v>33</v>
      </c>
      <c r="B38" s="122" t="s">
        <v>552</v>
      </c>
      <c r="C38" s="16" t="s">
        <v>517</v>
      </c>
      <c r="D38" s="123" t="s">
        <v>80</v>
      </c>
      <c r="E38" s="123" t="s">
        <v>81</v>
      </c>
      <c r="F38" s="123" t="s">
        <v>81</v>
      </c>
      <c r="G38" s="17">
        <v>2023</v>
      </c>
      <c r="H38" s="124">
        <v>974982.59</v>
      </c>
      <c r="I38" s="125" t="s">
        <v>82</v>
      </c>
      <c r="J38" s="16" t="s">
        <v>239</v>
      </c>
      <c r="K38" s="18" t="s">
        <v>520</v>
      </c>
      <c r="L38" s="16">
        <v>33</v>
      </c>
      <c r="M38" s="16" t="s">
        <v>554</v>
      </c>
      <c r="N38" s="16" t="s">
        <v>123</v>
      </c>
      <c r="O38" s="16" t="s">
        <v>135</v>
      </c>
      <c r="P38" s="16" t="s">
        <v>99</v>
      </c>
      <c r="Q38" s="16" t="s">
        <v>99</v>
      </c>
      <c r="R38" s="16" t="s">
        <v>99</v>
      </c>
      <c r="S38" s="16" t="s">
        <v>99</v>
      </c>
      <c r="T38" s="16" t="s">
        <v>79</v>
      </c>
      <c r="U38" s="16" t="s">
        <v>99</v>
      </c>
      <c r="V38" s="16">
        <v>150.21</v>
      </c>
      <c r="W38" s="16">
        <v>1</v>
      </c>
      <c r="X38" s="16" t="s">
        <v>81</v>
      </c>
      <c r="Y38" s="16" t="s">
        <v>81</v>
      </c>
      <c r="Z38" s="1"/>
    </row>
    <row r="39" spans="1:26" s="4" customFormat="1" ht="47.25" customHeight="1">
      <c r="A39" s="16">
        <v>34</v>
      </c>
      <c r="B39" s="122" t="s">
        <v>518</v>
      </c>
      <c r="C39" s="127"/>
      <c r="D39" s="123" t="s">
        <v>80</v>
      </c>
      <c r="E39" s="123" t="s">
        <v>81</v>
      </c>
      <c r="F39" s="123" t="s">
        <v>81</v>
      </c>
      <c r="G39" s="17">
        <v>2023</v>
      </c>
      <c r="H39" s="124">
        <v>57791.5</v>
      </c>
      <c r="I39" s="125" t="s">
        <v>82</v>
      </c>
      <c r="J39" s="16"/>
      <c r="K39" s="18" t="s">
        <v>645</v>
      </c>
      <c r="L39" s="16">
        <v>34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"/>
    </row>
    <row r="40" spans="1:26" s="4" customFormat="1" ht="58.5" customHeight="1">
      <c r="A40" s="16">
        <v>35</v>
      </c>
      <c r="B40" s="122" t="s">
        <v>555</v>
      </c>
      <c r="C40" s="16" t="s">
        <v>522</v>
      </c>
      <c r="D40" s="123" t="s">
        <v>80</v>
      </c>
      <c r="E40" s="123" t="s">
        <v>81</v>
      </c>
      <c r="F40" s="123" t="s">
        <v>81</v>
      </c>
      <c r="G40" s="17">
        <v>2023</v>
      </c>
      <c r="H40" s="124">
        <v>2049962.4</v>
      </c>
      <c r="I40" s="125" t="s">
        <v>82</v>
      </c>
      <c r="J40" s="16" t="s">
        <v>523</v>
      </c>
      <c r="K40" s="18" t="s">
        <v>646</v>
      </c>
      <c r="L40" s="16">
        <v>35</v>
      </c>
      <c r="M40" s="16" t="s">
        <v>554</v>
      </c>
      <c r="N40" s="16" t="s">
        <v>123</v>
      </c>
      <c r="O40" s="16" t="s">
        <v>88</v>
      </c>
      <c r="P40" s="16" t="s">
        <v>99</v>
      </c>
      <c r="Q40" s="16" t="s">
        <v>99</v>
      </c>
      <c r="R40" s="16" t="s">
        <v>99</v>
      </c>
      <c r="S40" s="16" t="s">
        <v>99</v>
      </c>
      <c r="T40" s="16" t="s">
        <v>99</v>
      </c>
      <c r="U40" s="16" t="s">
        <v>99</v>
      </c>
      <c r="V40" s="16">
        <v>233.18</v>
      </c>
      <c r="W40" s="16">
        <v>1</v>
      </c>
      <c r="X40" s="16" t="s">
        <v>81</v>
      </c>
      <c r="Y40" s="16" t="s">
        <v>81</v>
      </c>
      <c r="Z40" s="1"/>
    </row>
    <row r="41" spans="1:26" s="4" customFormat="1" ht="48" customHeight="1">
      <c r="A41" s="16"/>
      <c r="B41" s="122" t="s">
        <v>524</v>
      </c>
      <c r="C41" s="16" t="s">
        <v>649</v>
      </c>
      <c r="D41" s="123"/>
      <c r="E41" s="123"/>
      <c r="F41" s="123"/>
      <c r="G41" s="17"/>
      <c r="H41" s="124"/>
      <c r="I41" s="125"/>
      <c r="J41" s="16"/>
      <c r="K41" s="1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"/>
    </row>
    <row r="42" spans="1:26" s="4" customFormat="1" ht="54.75">
      <c r="A42" s="16">
        <v>36</v>
      </c>
      <c r="B42" s="122" t="s">
        <v>569</v>
      </c>
      <c r="C42" s="16" t="s">
        <v>118</v>
      </c>
      <c r="D42" s="123" t="s">
        <v>81</v>
      </c>
      <c r="E42" s="123" t="s">
        <v>81</v>
      </c>
      <c r="F42" s="123" t="s">
        <v>81</v>
      </c>
      <c r="G42" s="17" t="s">
        <v>565</v>
      </c>
      <c r="H42" s="124">
        <v>990200</v>
      </c>
      <c r="I42" s="125" t="s">
        <v>82</v>
      </c>
      <c r="J42" s="16" t="s">
        <v>573</v>
      </c>
      <c r="K42" s="18" t="s">
        <v>557</v>
      </c>
      <c r="L42" s="16">
        <v>36</v>
      </c>
      <c r="M42" s="16" t="s">
        <v>531</v>
      </c>
      <c r="N42" s="16" t="s">
        <v>532</v>
      </c>
      <c r="O42" s="16" t="s">
        <v>533</v>
      </c>
      <c r="P42" s="16" t="s">
        <v>125</v>
      </c>
      <c r="Q42" s="16" t="s">
        <v>218</v>
      </c>
      <c r="R42" s="16" t="s">
        <v>125</v>
      </c>
      <c r="S42" s="16" t="s">
        <v>218</v>
      </c>
      <c r="T42" s="16" t="s">
        <v>79</v>
      </c>
      <c r="U42" s="16" t="s">
        <v>218</v>
      </c>
      <c r="V42" s="16">
        <v>808</v>
      </c>
      <c r="W42" s="16">
        <v>3</v>
      </c>
      <c r="X42" s="16" t="s">
        <v>81</v>
      </c>
      <c r="Y42" s="16" t="s">
        <v>81</v>
      </c>
      <c r="Z42" s="1"/>
    </row>
    <row r="43" spans="1:26" s="4" customFormat="1" ht="54.75">
      <c r="A43" s="16">
        <v>37</v>
      </c>
      <c r="B43" s="122" t="s">
        <v>570</v>
      </c>
      <c r="C43" s="16" t="s">
        <v>118</v>
      </c>
      <c r="D43" s="123" t="s">
        <v>81</v>
      </c>
      <c r="E43" s="123" t="s">
        <v>81</v>
      </c>
      <c r="F43" s="123" t="s">
        <v>81</v>
      </c>
      <c r="G43" s="17" t="s">
        <v>565</v>
      </c>
      <c r="H43" s="124">
        <v>990200</v>
      </c>
      <c r="I43" s="125" t="s">
        <v>82</v>
      </c>
      <c r="J43" s="16" t="s">
        <v>573</v>
      </c>
      <c r="K43" s="18" t="s">
        <v>557</v>
      </c>
      <c r="L43" s="16">
        <v>37</v>
      </c>
      <c r="M43" s="16" t="s">
        <v>531</v>
      </c>
      <c r="N43" s="16" t="s">
        <v>532</v>
      </c>
      <c r="O43" s="16" t="s">
        <v>533</v>
      </c>
      <c r="P43" s="16" t="s">
        <v>125</v>
      </c>
      <c r="Q43" s="16" t="s">
        <v>125</v>
      </c>
      <c r="R43" s="16" t="s">
        <v>125</v>
      </c>
      <c r="S43" s="16" t="s">
        <v>218</v>
      </c>
      <c r="T43" s="16" t="s">
        <v>79</v>
      </c>
      <c r="U43" s="16" t="s">
        <v>218</v>
      </c>
      <c r="V43" s="16">
        <v>808</v>
      </c>
      <c r="W43" s="16">
        <v>3</v>
      </c>
      <c r="X43" s="16" t="s">
        <v>81</v>
      </c>
      <c r="Y43" s="16" t="s">
        <v>81</v>
      </c>
      <c r="Z43" s="1"/>
    </row>
    <row r="44" spans="1:26" s="4" customFormat="1" ht="91.5" customHeight="1">
      <c r="A44" s="16">
        <v>38</v>
      </c>
      <c r="B44" s="122" t="s">
        <v>564</v>
      </c>
      <c r="C44" s="16" t="s">
        <v>112</v>
      </c>
      <c r="D44" s="123" t="s">
        <v>81</v>
      </c>
      <c r="E44" s="123" t="s">
        <v>81</v>
      </c>
      <c r="F44" s="123" t="s">
        <v>80</v>
      </c>
      <c r="G44" s="17" t="s">
        <v>566</v>
      </c>
      <c r="H44" s="124">
        <v>945600</v>
      </c>
      <c r="I44" s="125" t="s">
        <v>82</v>
      </c>
      <c r="J44" s="16" t="s">
        <v>573</v>
      </c>
      <c r="K44" s="18" t="s">
        <v>557</v>
      </c>
      <c r="L44" s="16">
        <v>38</v>
      </c>
      <c r="M44" s="16" t="s">
        <v>534</v>
      </c>
      <c r="N44" s="16" t="s">
        <v>535</v>
      </c>
      <c r="O44" s="16" t="s">
        <v>536</v>
      </c>
      <c r="P44" s="16" t="s">
        <v>125</v>
      </c>
      <c r="Q44" s="16" t="s">
        <v>125</v>
      </c>
      <c r="R44" s="16" t="s">
        <v>125</v>
      </c>
      <c r="S44" s="16" t="s">
        <v>218</v>
      </c>
      <c r="T44" s="16" t="s">
        <v>79</v>
      </c>
      <c r="U44" s="16" t="s">
        <v>218</v>
      </c>
      <c r="V44" s="16">
        <v>724.5</v>
      </c>
      <c r="W44" s="16">
        <v>3</v>
      </c>
      <c r="X44" s="16" t="s">
        <v>537</v>
      </c>
      <c r="Y44" s="16" t="s">
        <v>81</v>
      </c>
      <c r="Z44" s="1"/>
    </row>
    <row r="45" spans="1:26" s="4" customFormat="1" ht="77.25" customHeight="1">
      <c r="A45" s="16">
        <v>39</v>
      </c>
      <c r="B45" s="122" t="s">
        <v>525</v>
      </c>
      <c r="C45" s="16" t="s">
        <v>526</v>
      </c>
      <c r="D45" s="123" t="s">
        <v>81</v>
      </c>
      <c r="E45" s="123" t="s">
        <v>81</v>
      </c>
      <c r="F45" s="123" t="s">
        <v>81</v>
      </c>
      <c r="G45" s="17" t="s">
        <v>567</v>
      </c>
      <c r="H45" s="124">
        <v>102200</v>
      </c>
      <c r="I45" s="125" t="s">
        <v>82</v>
      </c>
      <c r="J45" s="16" t="s">
        <v>573</v>
      </c>
      <c r="K45" s="18" t="s">
        <v>557</v>
      </c>
      <c r="L45" s="16">
        <v>39</v>
      </c>
      <c r="M45" s="16" t="s">
        <v>538</v>
      </c>
      <c r="N45" s="16" t="s">
        <v>535</v>
      </c>
      <c r="O45" s="16" t="s">
        <v>539</v>
      </c>
      <c r="P45" s="16" t="s">
        <v>125</v>
      </c>
      <c r="Q45" s="16" t="s">
        <v>125</v>
      </c>
      <c r="R45" s="16" t="s">
        <v>125</v>
      </c>
      <c r="S45" s="16" t="s">
        <v>218</v>
      </c>
      <c r="T45" s="16" t="s">
        <v>79</v>
      </c>
      <c r="U45" s="16" t="s">
        <v>218</v>
      </c>
      <c r="V45" s="16">
        <v>108.3</v>
      </c>
      <c r="W45" s="16">
        <v>1</v>
      </c>
      <c r="X45" s="16" t="s">
        <v>81</v>
      </c>
      <c r="Y45" s="16" t="s">
        <v>81</v>
      </c>
      <c r="Z45" s="1"/>
    </row>
    <row r="46" spans="1:26" s="4" customFormat="1" ht="58.5" customHeight="1">
      <c r="A46" s="16">
        <v>40</v>
      </c>
      <c r="B46" s="122" t="s">
        <v>563</v>
      </c>
      <c r="C46" s="16" t="s">
        <v>553</v>
      </c>
      <c r="D46" s="123" t="s">
        <v>81</v>
      </c>
      <c r="E46" s="123" t="s">
        <v>81</v>
      </c>
      <c r="F46" s="123" t="s">
        <v>81</v>
      </c>
      <c r="G46" s="17" t="s">
        <v>568</v>
      </c>
      <c r="H46" s="124">
        <v>15600</v>
      </c>
      <c r="I46" s="125" t="s">
        <v>82</v>
      </c>
      <c r="J46" s="16" t="s">
        <v>573</v>
      </c>
      <c r="K46" s="18" t="s">
        <v>557</v>
      </c>
      <c r="L46" s="16">
        <v>40</v>
      </c>
      <c r="M46" s="16" t="s">
        <v>540</v>
      </c>
      <c r="N46" s="16"/>
      <c r="O46" s="16" t="s">
        <v>539</v>
      </c>
      <c r="P46" s="16" t="s">
        <v>125</v>
      </c>
      <c r="Q46" s="16" t="s">
        <v>125</v>
      </c>
      <c r="R46" s="16" t="s">
        <v>125</v>
      </c>
      <c r="S46" s="16" t="s">
        <v>125</v>
      </c>
      <c r="T46" s="16" t="s">
        <v>79</v>
      </c>
      <c r="U46" s="16" t="s">
        <v>218</v>
      </c>
      <c r="V46" s="16">
        <v>32.5</v>
      </c>
      <c r="W46" s="16">
        <v>1</v>
      </c>
      <c r="X46" s="16" t="s">
        <v>81</v>
      </c>
      <c r="Y46" s="16" t="s">
        <v>81</v>
      </c>
      <c r="Z46" s="1"/>
    </row>
    <row r="47" spans="1:26" s="4" customFormat="1" ht="61.5" customHeight="1">
      <c r="A47" s="16">
        <v>41</v>
      </c>
      <c r="B47" s="122" t="s">
        <v>562</v>
      </c>
      <c r="C47" s="16" t="s">
        <v>527</v>
      </c>
      <c r="D47" s="123" t="s">
        <v>81</v>
      </c>
      <c r="E47" s="123" t="s">
        <v>81</v>
      </c>
      <c r="F47" s="123" t="s">
        <v>81</v>
      </c>
      <c r="G47" s="17">
        <v>1986</v>
      </c>
      <c r="H47" s="124">
        <v>35900</v>
      </c>
      <c r="I47" s="125" t="s">
        <v>82</v>
      </c>
      <c r="J47" s="16" t="s">
        <v>573</v>
      </c>
      <c r="K47" s="18" t="s">
        <v>557</v>
      </c>
      <c r="L47" s="16">
        <v>41</v>
      </c>
      <c r="M47" s="16" t="s">
        <v>540</v>
      </c>
      <c r="N47" s="16"/>
      <c r="O47" s="16" t="s">
        <v>541</v>
      </c>
      <c r="P47" s="16" t="s">
        <v>125</v>
      </c>
      <c r="Q47" s="16" t="s">
        <v>125</v>
      </c>
      <c r="R47" s="16" t="s">
        <v>125</v>
      </c>
      <c r="S47" s="16" t="s">
        <v>125</v>
      </c>
      <c r="T47" s="16" t="s">
        <v>79</v>
      </c>
      <c r="U47" s="16" t="s">
        <v>218</v>
      </c>
      <c r="V47" s="16">
        <v>74.9</v>
      </c>
      <c r="W47" s="16">
        <v>1</v>
      </c>
      <c r="X47" s="16" t="s">
        <v>81</v>
      </c>
      <c r="Y47" s="16" t="s">
        <v>81</v>
      </c>
      <c r="Z47" s="1"/>
    </row>
    <row r="48" spans="1:26" s="4" customFormat="1" ht="94.5" customHeight="1">
      <c r="A48" s="16">
        <v>42</v>
      </c>
      <c r="B48" s="122" t="s">
        <v>561</v>
      </c>
      <c r="C48" s="16" t="s">
        <v>118</v>
      </c>
      <c r="D48" s="123" t="s">
        <v>81</v>
      </c>
      <c r="E48" s="123" t="s">
        <v>81</v>
      </c>
      <c r="F48" s="123" t="s">
        <v>81</v>
      </c>
      <c r="G48" s="17">
        <v>1974</v>
      </c>
      <c r="H48" s="124">
        <v>700900</v>
      </c>
      <c r="I48" s="125" t="s">
        <v>82</v>
      </c>
      <c r="J48" s="16" t="s">
        <v>573</v>
      </c>
      <c r="K48" s="18" t="s">
        <v>557</v>
      </c>
      <c r="L48" s="16">
        <v>42</v>
      </c>
      <c r="M48" s="16" t="s">
        <v>571</v>
      </c>
      <c r="N48" s="16" t="s">
        <v>542</v>
      </c>
      <c r="O48" s="16" t="s">
        <v>543</v>
      </c>
      <c r="P48" s="16" t="s">
        <v>125</v>
      </c>
      <c r="Q48" s="16" t="s">
        <v>218</v>
      </c>
      <c r="R48" s="16" t="s">
        <v>125</v>
      </c>
      <c r="S48" s="16" t="s">
        <v>218</v>
      </c>
      <c r="T48" s="16" t="s">
        <v>79</v>
      </c>
      <c r="U48" s="16" t="s">
        <v>218</v>
      </c>
      <c r="V48" s="16">
        <v>537</v>
      </c>
      <c r="W48" s="16">
        <v>1</v>
      </c>
      <c r="X48" s="16" t="s">
        <v>81</v>
      </c>
      <c r="Y48" s="16"/>
      <c r="Z48" s="1"/>
    </row>
    <row r="49" spans="1:26" s="4" customFormat="1" ht="54.75">
      <c r="A49" s="16">
        <v>43</v>
      </c>
      <c r="B49" s="122" t="s">
        <v>560</v>
      </c>
      <c r="C49" s="16" t="s">
        <v>528</v>
      </c>
      <c r="D49" s="123" t="s">
        <v>81</v>
      </c>
      <c r="E49" s="123" t="s">
        <v>81</v>
      </c>
      <c r="F49" s="123" t="s">
        <v>81</v>
      </c>
      <c r="G49" s="17">
        <v>1983</v>
      </c>
      <c r="H49" s="124">
        <v>20600</v>
      </c>
      <c r="I49" s="125" t="s">
        <v>82</v>
      </c>
      <c r="J49" s="16" t="s">
        <v>573</v>
      </c>
      <c r="K49" s="18" t="s">
        <v>557</v>
      </c>
      <c r="L49" s="16">
        <v>43</v>
      </c>
      <c r="M49" s="16" t="s">
        <v>544</v>
      </c>
      <c r="N49" s="16"/>
      <c r="O49" s="16" t="s">
        <v>545</v>
      </c>
      <c r="P49" s="16" t="s">
        <v>125</v>
      </c>
      <c r="Q49" s="16" t="s">
        <v>125</v>
      </c>
      <c r="R49" s="16" t="s">
        <v>125</v>
      </c>
      <c r="S49" s="16" t="s">
        <v>125</v>
      </c>
      <c r="T49" s="16" t="s">
        <v>79</v>
      </c>
      <c r="U49" s="16" t="s">
        <v>218</v>
      </c>
      <c r="V49" s="16">
        <v>41.9</v>
      </c>
      <c r="W49" s="16">
        <v>1</v>
      </c>
      <c r="X49" s="16" t="s">
        <v>81</v>
      </c>
      <c r="Y49" s="16" t="s">
        <v>81</v>
      </c>
      <c r="Z49" s="1"/>
    </row>
    <row r="50" spans="1:26" s="4" customFormat="1" ht="54.75">
      <c r="A50" s="16">
        <v>44</v>
      </c>
      <c r="B50" s="122" t="s">
        <v>559</v>
      </c>
      <c r="C50" s="16" t="s">
        <v>529</v>
      </c>
      <c r="D50" s="123" t="s">
        <v>81</v>
      </c>
      <c r="E50" s="123" t="s">
        <v>81</v>
      </c>
      <c r="F50" s="123" t="s">
        <v>81</v>
      </c>
      <c r="G50" s="17">
        <v>1986</v>
      </c>
      <c r="H50" s="124">
        <v>22800</v>
      </c>
      <c r="I50" s="125" t="s">
        <v>82</v>
      </c>
      <c r="J50" s="16" t="s">
        <v>573</v>
      </c>
      <c r="K50" s="18" t="s">
        <v>557</v>
      </c>
      <c r="L50" s="16">
        <v>44</v>
      </c>
      <c r="M50" s="16" t="s">
        <v>547</v>
      </c>
      <c r="N50" s="16"/>
      <c r="O50" s="16" t="s">
        <v>546</v>
      </c>
      <c r="P50" s="16" t="s">
        <v>125</v>
      </c>
      <c r="Q50" s="16" t="s">
        <v>125</v>
      </c>
      <c r="R50" s="16" t="s">
        <v>125</v>
      </c>
      <c r="S50" s="16" t="s">
        <v>125</v>
      </c>
      <c r="T50" s="16" t="s">
        <v>79</v>
      </c>
      <c r="U50" s="16" t="s">
        <v>218</v>
      </c>
      <c r="V50" s="16">
        <v>17.5</v>
      </c>
      <c r="W50" s="16">
        <v>1</v>
      </c>
      <c r="X50" s="16" t="s">
        <v>81</v>
      </c>
      <c r="Y50" s="16" t="s">
        <v>81</v>
      </c>
      <c r="Z50" s="1"/>
    </row>
    <row r="51" spans="1:26" s="4" customFormat="1" ht="54.75">
      <c r="A51" s="16">
        <v>45</v>
      </c>
      <c r="B51" s="122" t="s">
        <v>558</v>
      </c>
      <c r="C51" s="16" t="s">
        <v>114</v>
      </c>
      <c r="D51" s="123" t="s">
        <v>81</v>
      </c>
      <c r="E51" s="123" t="s">
        <v>81</v>
      </c>
      <c r="F51" s="123" t="s">
        <v>81</v>
      </c>
      <c r="G51" s="17">
        <v>1986</v>
      </c>
      <c r="H51" s="124">
        <v>13700</v>
      </c>
      <c r="I51" s="125" t="s">
        <v>82</v>
      </c>
      <c r="J51" s="16" t="s">
        <v>573</v>
      </c>
      <c r="K51" s="18" t="s">
        <v>557</v>
      </c>
      <c r="L51" s="16">
        <v>45</v>
      </c>
      <c r="M51" s="16" t="s">
        <v>547</v>
      </c>
      <c r="N51" s="16"/>
      <c r="O51" s="16" t="s">
        <v>548</v>
      </c>
      <c r="P51" s="16" t="s">
        <v>125</v>
      </c>
      <c r="Q51" s="16" t="s">
        <v>125</v>
      </c>
      <c r="R51" s="16" t="s">
        <v>125</v>
      </c>
      <c r="S51" s="16" t="s">
        <v>125</v>
      </c>
      <c r="T51" s="16" t="s">
        <v>549</v>
      </c>
      <c r="U51" s="16" t="s">
        <v>218</v>
      </c>
      <c r="V51" s="16">
        <v>28.6</v>
      </c>
      <c r="W51" s="16">
        <v>1</v>
      </c>
      <c r="X51" s="16" t="s">
        <v>81</v>
      </c>
      <c r="Y51" s="16" t="s">
        <v>81</v>
      </c>
      <c r="Z51" s="1"/>
    </row>
    <row r="52" spans="1:26" s="4" customFormat="1" ht="60.75" customHeight="1">
      <c r="A52" s="16">
        <v>46</v>
      </c>
      <c r="B52" s="122" t="s">
        <v>572</v>
      </c>
      <c r="C52" s="16" t="s">
        <v>530</v>
      </c>
      <c r="D52" s="123" t="s">
        <v>81</v>
      </c>
      <c r="E52" s="123" t="s">
        <v>81</v>
      </c>
      <c r="F52" s="123" t="s">
        <v>81</v>
      </c>
      <c r="G52" s="17">
        <v>1986</v>
      </c>
      <c r="H52" s="124">
        <v>59300</v>
      </c>
      <c r="I52" s="125" t="s">
        <v>82</v>
      </c>
      <c r="J52" s="16" t="s">
        <v>573</v>
      </c>
      <c r="K52" s="18" t="s">
        <v>557</v>
      </c>
      <c r="L52" s="16">
        <v>46</v>
      </c>
      <c r="M52" s="16" t="s">
        <v>550</v>
      </c>
      <c r="N52" s="16"/>
      <c r="O52" s="16" t="s">
        <v>88</v>
      </c>
      <c r="P52" s="16" t="s">
        <v>125</v>
      </c>
      <c r="Q52" s="16" t="s">
        <v>125</v>
      </c>
      <c r="R52" s="16" t="s">
        <v>125</v>
      </c>
      <c r="S52" s="16" t="s">
        <v>125</v>
      </c>
      <c r="T52" s="16" t="s">
        <v>79</v>
      </c>
      <c r="U52" s="16" t="s">
        <v>218</v>
      </c>
      <c r="V52" s="16">
        <v>38.18</v>
      </c>
      <c r="W52" s="16">
        <v>1</v>
      </c>
      <c r="X52" s="16" t="s">
        <v>81</v>
      </c>
      <c r="Y52" s="16" t="s">
        <v>81</v>
      </c>
      <c r="Z52" s="1"/>
    </row>
    <row r="53" spans="1:26" s="2" customFormat="1" ht="24.75" customHeight="1">
      <c r="A53" s="142" t="s">
        <v>0</v>
      </c>
      <c r="B53" s="142"/>
      <c r="C53" s="142"/>
      <c r="D53" s="142"/>
      <c r="E53" s="142"/>
      <c r="F53" s="142"/>
      <c r="G53" s="142"/>
      <c r="H53" s="128">
        <f>SUM(H6:H52)</f>
        <v>13304973.86</v>
      </c>
      <c r="I53" s="18"/>
      <c r="J53" s="16"/>
      <c r="K53" s="18"/>
      <c r="L53" s="18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3"/>
    </row>
    <row r="54" spans="1:25" ht="22.5" customHeight="1">
      <c r="A54" s="136" t="s">
        <v>89</v>
      </c>
      <c r="B54" s="136"/>
      <c r="C54" s="136"/>
      <c r="D54" s="136"/>
      <c r="E54" s="136"/>
      <c r="F54" s="136"/>
      <c r="G54" s="119"/>
      <c r="H54" s="120"/>
      <c r="I54" s="15"/>
      <c r="J54" s="121"/>
      <c r="K54" s="15"/>
      <c r="L54" s="136" t="s">
        <v>89</v>
      </c>
      <c r="M54" s="136"/>
      <c r="N54" s="136"/>
      <c r="O54" s="136"/>
      <c r="P54" s="136"/>
      <c r="Q54" s="136"/>
      <c r="R54" s="121"/>
      <c r="S54" s="121"/>
      <c r="T54" s="121"/>
      <c r="U54" s="121"/>
      <c r="V54" s="121"/>
      <c r="W54" s="121"/>
      <c r="X54" s="121"/>
      <c r="Y54" s="121"/>
    </row>
    <row r="55" spans="1:25" s="4" customFormat="1" ht="61.5" customHeight="1">
      <c r="A55" s="16">
        <v>1</v>
      </c>
      <c r="B55" s="122" t="s">
        <v>85</v>
      </c>
      <c r="C55" s="16" t="s">
        <v>372</v>
      </c>
      <c r="D55" s="123" t="s">
        <v>80</v>
      </c>
      <c r="E55" s="123" t="s">
        <v>81</v>
      </c>
      <c r="F55" s="123" t="s">
        <v>81</v>
      </c>
      <c r="G55" s="17">
        <v>1939</v>
      </c>
      <c r="H55" s="126">
        <v>157423.32</v>
      </c>
      <c r="I55" s="125" t="s">
        <v>82</v>
      </c>
      <c r="J55" s="16" t="s">
        <v>86</v>
      </c>
      <c r="K55" s="18" t="s">
        <v>57</v>
      </c>
      <c r="L55" s="16">
        <v>1</v>
      </c>
      <c r="M55" s="16" t="s">
        <v>84</v>
      </c>
      <c r="N55" s="16" t="s">
        <v>375</v>
      </c>
      <c r="O55" s="16" t="s">
        <v>379</v>
      </c>
      <c r="P55" s="16" t="s">
        <v>99</v>
      </c>
      <c r="Q55" s="16" t="s">
        <v>125</v>
      </c>
      <c r="R55" s="16" t="s">
        <v>99</v>
      </c>
      <c r="S55" s="16" t="s">
        <v>125</v>
      </c>
      <c r="T55" s="16" t="s">
        <v>79</v>
      </c>
      <c r="U55" s="16" t="s">
        <v>99</v>
      </c>
      <c r="V55" s="16">
        <v>488.7</v>
      </c>
      <c r="W55" s="16">
        <v>2</v>
      </c>
      <c r="X55" s="16" t="s">
        <v>81</v>
      </c>
      <c r="Y55" s="16" t="s">
        <v>81</v>
      </c>
    </row>
    <row r="56" spans="1:25" s="4" customFormat="1" ht="61.5" customHeight="1">
      <c r="A56" s="16">
        <v>2</v>
      </c>
      <c r="B56" s="122" t="s">
        <v>205</v>
      </c>
      <c r="C56" s="16" t="s">
        <v>373</v>
      </c>
      <c r="D56" s="123" t="s">
        <v>80</v>
      </c>
      <c r="E56" s="123" t="s">
        <v>81</v>
      </c>
      <c r="F56" s="123" t="s">
        <v>81</v>
      </c>
      <c r="G56" s="17">
        <v>1960</v>
      </c>
      <c r="H56" s="126">
        <v>469480.84</v>
      </c>
      <c r="I56" s="125" t="s">
        <v>82</v>
      </c>
      <c r="J56" s="16" t="s">
        <v>87</v>
      </c>
      <c r="K56" s="18" t="s">
        <v>57</v>
      </c>
      <c r="L56" s="16">
        <v>2</v>
      </c>
      <c r="M56" s="16" t="s">
        <v>84</v>
      </c>
      <c r="N56" s="16" t="s">
        <v>88</v>
      </c>
      <c r="O56" s="16" t="s">
        <v>380</v>
      </c>
      <c r="P56" s="16" t="s">
        <v>99</v>
      </c>
      <c r="Q56" s="16" t="s">
        <v>125</v>
      </c>
      <c r="R56" s="16" t="s">
        <v>99</v>
      </c>
      <c r="S56" s="16" t="s">
        <v>125</v>
      </c>
      <c r="T56" s="16" t="s">
        <v>79</v>
      </c>
      <c r="U56" s="16" t="s">
        <v>99</v>
      </c>
      <c r="V56" s="16">
        <v>205.5</v>
      </c>
      <c r="W56" s="16">
        <v>2</v>
      </c>
      <c r="X56" s="16" t="s">
        <v>81</v>
      </c>
      <c r="Y56" s="16" t="s">
        <v>81</v>
      </c>
    </row>
    <row r="57" spans="1:25" s="4" customFormat="1" ht="61.5" customHeight="1">
      <c r="A57" s="16">
        <v>3</v>
      </c>
      <c r="B57" s="122" t="s">
        <v>230</v>
      </c>
      <c r="C57" s="16" t="s">
        <v>374</v>
      </c>
      <c r="D57" s="123" t="s">
        <v>80</v>
      </c>
      <c r="E57" s="123" t="s">
        <v>81</v>
      </c>
      <c r="F57" s="123" t="s">
        <v>81</v>
      </c>
      <c r="G57" s="17">
        <v>2016</v>
      </c>
      <c r="H57" s="126">
        <v>6380914.19</v>
      </c>
      <c r="I57" s="125" t="s">
        <v>82</v>
      </c>
      <c r="J57" s="16" t="s">
        <v>234</v>
      </c>
      <c r="K57" s="18" t="s">
        <v>57</v>
      </c>
      <c r="L57" s="16">
        <v>3</v>
      </c>
      <c r="M57" s="16" t="s">
        <v>376</v>
      </c>
      <c r="N57" s="16" t="s">
        <v>377</v>
      </c>
      <c r="O57" s="16" t="s">
        <v>282</v>
      </c>
      <c r="P57" s="16" t="s">
        <v>99</v>
      </c>
      <c r="Q57" s="16" t="s">
        <v>125</v>
      </c>
      <c r="R57" s="16" t="s">
        <v>99</v>
      </c>
      <c r="S57" s="16" t="s">
        <v>125</v>
      </c>
      <c r="T57" s="16" t="s">
        <v>79</v>
      </c>
      <c r="U57" s="16" t="s">
        <v>99</v>
      </c>
      <c r="V57" s="16">
        <v>2621</v>
      </c>
      <c r="W57" s="16">
        <v>2</v>
      </c>
      <c r="X57" s="16" t="s">
        <v>81</v>
      </c>
      <c r="Y57" s="16" t="s">
        <v>81</v>
      </c>
    </row>
    <row r="58" spans="1:25" s="4" customFormat="1" ht="61.5" customHeight="1">
      <c r="A58" s="16">
        <v>4</v>
      </c>
      <c r="B58" s="122" t="s">
        <v>83</v>
      </c>
      <c r="C58" s="16" t="s">
        <v>372</v>
      </c>
      <c r="D58" s="123" t="s">
        <v>80</v>
      </c>
      <c r="E58" s="123" t="s">
        <v>81</v>
      </c>
      <c r="F58" s="123" t="s">
        <v>81</v>
      </c>
      <c r="G58" s="17">
        <v>1996</v>
      </c>
      <c r="H58" s="126">
        <v>1317131.17</v>
      </c>
      <c r="I58" s="125" t="s">
        <v>82</v>
      </c>
      <c r="J58" s="16" t="s">
        <v>235</v>
      </c>
      <c r="K58" s="18" t="s">
        <v>261</v>
      </c>
      <c r="L58" s="16">
        <v>4</v>
      </c>
      <c r="M58" s="16" t="s">
        <v>378</v>
      </c>
      <c r="N58" s="16" t="s">
        <v>88</v>
      </c>
      <c r="O58" s="16" t="s">
        <v>88</v>
      </c>
      <c r="P58" s="16" t="s">
        <v>99</v>
      </c>
      <c r="Q58" s="16" t="s">
        <v>125</v>
      </c>
      <c r="R58" s="16" t="s">
        <v>99</v>
      </c>
      <c r="S58" s="16" t="s">
        <v>125</v>
      </c>
      <c r="T58" s="16" t="s">
        <v>79</v>
      </c>
      <c r="U58" s="16" t="s">
        <v>99</v>
      </c>
      <c r="V58" s="16">
        <v>794.3</v>
      </c>
      <c r="W58" s="16">
        <v>3</v>
      </c>
      <c r="X58" s="16" t="s">
        <v>80</v>
      </c>
      <c r="Y58" s="16" t="s">
        <v>81</v>
      </c>
    </row>
    <row r="59" spans="1:26" s="2" customFormat="1" ht="24.75" customHeight="1">
      <c r="A59" s="142" t="s">
        <v>0</v>
      </c>
      <c r="B59" s="142"/>
      <c r="C59" s="142"/>
      <c r="D59" s="142"/>
      <c r="E59" s="142"/>
      <c r="F59" s="142"/>
      <c r="G59" s="142"/>
      <c r="H59" s="128">
        <f>SUM(H55:H58)</f>
        <v>8324949.5200000005</v>
      </c>
      <c r="I59" s="18"/>
      <c r="J59" s="16"/>
      <c r="K59" s="18"/>
      <c r="L59" s="1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3"/>
    </row>
    <row r="60" spans="1:25" ht="22.5" customHeight="1">
      <c r="A60" s="136" t="s">
        <v>199</v>
      </c>
      <c r="B60" s="136"/>
      <c r="C60" s="136"/>
      <c r="D60" s="136"/>
      <c r="E60" s="136"/>
      <c r="F60" s="136"/>
      <c r="G60" s="119"/>
      <c r="H60" s="120"/>
      <c r="I60" s="15"/>
      <c r="J60" s="121"/>
      <c r="K60" s="15"/>
      <c r="L60" s="136" t="s">
        <v>199</v>
      </c>
      <c r="M60" s="136"/>
      <c r="N60" s="136"/>
      <c r="O60" s="136"/>
      <c r="P60" s="136"/>
      <c r="Q60" s="136"/>
      <c r="R60" s="121"/>
      <c r="S60" s="121"/>
      <c r="T60" s="121"/>
      <c r="U60" s="121"/>
      <c r="V60" s="121"/>
      <c r="W60" s="121"/>
      <c r="X60" s="121"/>
      <c r="Y60" s="121"/>
    </row>
    <row r="61" spans="1:26" s="4" customFormat="1" ht="83.25" customHeight="1">
      <c r="A61" s="16">
        <v>1</v>
      </c>
      <c r="B61" s="122" t="s">
        <v>97</v>
      </c>
      <c r="C61" s="16" t="s">
        <v>192</v>
      </c>
      <c r="D61" s="123" t="s">
        <v>80</v>
      </c>
      <c r="E61" s="123" t="s">
        <v>81</v>
      </c>
      <c r="F61" s="123" t="s">
        <v>81</v>
      </c>
      <c r="G61" s="17">
        <v>1988</v>
      </c>
      <c r="H61" s="126">
        <v>4453544</v>
      </c>
      <c r="I61" s="125" t="s">
        <v>82</v>
      </c>
      <c r="J61" s="16" t="s">
        <v>231</v>
      </c>
      <c r="K61" s="18" t="s">
        <v>183</v>
      </c>
      <c r="L61" s="16">
        <v>1</v>
      </c>
      <c r="M61" s="16" t="s">
        <v>98</v>
      </c>
      <c r="N61" s="16" t="s">
        <v>123</v>
      </c>
      <c r="O61" s="16" t="s">
        <v>278</v>
      </c>
      <c r="P61" s="16" t="s">
        <v>99</v>
      </c>
      <c r="Q61" s="16" t="s">
        <v>125</v>
      </c>
      <c r="R61" s="16" t="s">
        <v>125</v>
      </c>
      <c r="S61" s="16" t="s">
        <v>99</v>
      </c>
      <c r="T61" s="16" t="s">
        <v>99</v>
      </c>
      <c r="U61" s="16" t="s">
        <v>99</v>
      </c>
      <c r="V61" s="16">
        <v>3100</v>
      </c>
      <c r="W61" s="16">
        <v>3</v>
      </c>
      <c r="X61" s="16" t="s">
        <v>80</v>
      </c>
      <c r="Y61" s="16" t="s">
        <v>81</v>
      </c>
      <c r="Z61" s="1"/>
    </row>
    <row r="62" spans="1:26" s="2" customFormat="1" ht="24.75" customHeight="1">
      <c r="A62" s="142" t="s">
        <v>0</v>
      </c>
      <c r="B62" s="142"/>
      <c r="C62" s="142"/>
      <c r="D62" s="142"/>
      <c r="E62" s="142"/>
      <c r="F62" s="142"/>
      <c r="G62" s="142"/>
      <c r="H62" s="128">
        <f>SUM(H61)</f>
        <v>4453544</v>
      </c>
      <c r="I62" s="18"/>
      <c r="J62" s="16"/>
      <c r="K62" s="18"/>
      <c r="L62" s="18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3"/>
    </row>
    <row r="63" spans="1:25" ht="22.5" customHeight="1">
      <c r="A63" s="136" t="s">
        <v>200</v>
      </c>
      <c r="B63" s="136"/>
      <c r="C63" s="136"/>
      <c r="D63" s="136"/>
      <c r="E63" s="136"/>
      <c r="F63" s="136"/>
      <c r="G63" s="119"/>
      <c r="H63" s="120"/>
      <c r="I63" s="15"/>
      <c r="J63" s="121"/>
      <c r="K63" s="15"/>
      <c r="L63" s="136" t="s">
        <v>200</v>
      </c>
      <c r="M63" s="136"/>
      <c r="N63" s="136"/>
      <c r="O63" s="136"/>
      <c r="P63" s="136"/>
      <c r="Q63" s="136"/>
      <c r="R63" s="121"/>
      <c r="S63" s="121"/>
      <c r="T63" s="121"/>
      <c r="U63" s="121"/>
      <c r="V63" s="121"/>
      <c r="W63" s="121"/>
      <c r="X63" s="121"/>
      <c r="Y63" s="121"/>
    </row>
    <row r="64" spans="1:26" s="108" customFormat="1" ht="62.25" customHeight="1">
      <c r="A64" s="16">
        <v>1</v>
      </c>
      <c r="B64" s="122" t="s">
        <v>253</v>
      </c>
      <c r="C64" s="16" t="s">
        <v>254</v>
      </c>
      <c r="D64" s="123" t="s">
        <v>80</v>
      </c>
      <c r="E64" s="123" t="s">
        <v>81</v>
      </c>
      <c r="F64" s="123" t="s">
        <v>81</v>
      </c>
      <c r="G64" s="17" t="s">
        <v>260</v>
      </c>
      <c r="H64" s="126">
        <v>291352.12</v>
      </c>
      <c r="I64" s="125" t="s">
        <v>82</v>
      </c>
      <c r="J64" s="16" t="s">
        <v>255</v>
      </c>
      <c r="K64" s="18" t="s">
        <v>256</v>
      </c>
      <c r="L64" s="16">
        <v>1</v>
      </c>
      <c r="M64" s="16" t="s">
        <v>257</v>
      </c>
      <c r="N64" s="16" t="s">
        <v>258</v>
      </c>
      <c r="O64" s="16" t="s">
        <v>259</v>
      </c>
      <c r="P64" s="16" t="s">
        <v>125</v>
      </c>
      <c r="Q64" s="16" t="s">
        <v>99</v>
      </c>
      <c r="R64" s="16" t="s">
        <v>218</v>
      </c>
      <c r="S64" s="16" t="s">
        <v>125</v>
      </c>
      <c r="T64" s="16" t="s">
        <v>79</v>
      </c>
      <c r="U64" s="16" t="s">
        <v>218</v>
      </c>
      <c r="V64" s="16">
        <v>138.5</v>
      </c>
      <c r="W64" s="16">
        <v>2</v>
      </c>
      <c r="X64" s="16" t="s">
        <v>81</v>
      </c>
      <c r="Y64" s="16" t="s">
        <v>81</v>
      </c>
      <c r="Z64" s="107"/>
    </row>
    <row r="65" spans="1:26" s="2" customFormat="1" ht="24.75" customHeight="1">
      <c r="A65" s="142" t="s">
        <v>0</v>
      </c>
      <c r="B65" s="142"/>
      <c r="C65" s="142"/>
      <c r="D65" s="142"/>
      <c r="E65" s="142"/>
      <c r="F65" s="142"/>
      <c r="G65" s="142"/>
      <c r="H65" s="128">
        <f>SUM(H64)</f>
        <v>291352.12</v>
      </c>
      <c r="I65" s="18"/>
      <c r="J65" s="16"/>
      <c r="K65" s="18"/>
      <c r="L65" s="18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3"/>
    </row>
    <row r="66" spans="1:25" ht="22.5" customHeight="1">
      <c r="A66" s="136" t="s">
        <v>201</v>
      </c>
      <c r="B66" s="136"/>
      <c r="C66" s="136"/>
      <c r="D66" s="136"/>
      <c r="E66" s="136"/>
      <c r="F66" s="136"/>
      <c r="G66" s="119"/>
      <c r="H66" s="120"/>
      <c r="I66" s="15"/>
      <c r="J66" s="121"/>
      <c r="K66" s="15"/>
      <c r="L66" s="136" t="s">
        <v>201</v>
      </c>
      <c r="M66" s="136"/>
      <c r="N66" s="136"/>
      <c r="O66" s="136"/>
      <c r="P66" s="136"/>
      <c r="Q66" s="136"/>
      <c r="R66" s="121"/>
      <c r="S66" s="121"/>
      <c r="T66" s="121"/>
      <c r="U66" s="121"/>
      <c r="V66" s="121"/>
      <c r="W66" s="121"/>
      <c r="X66" s="121"/>
      <c r="Y66" s="121"/>
    </row>
    <row r="67" spans="1:26" s="4" customFormat="1" ht="32.25" customHeight="1">
      <c r="A67" s="16"/>
      <c r="B67" s="18" t="s">
        <v>79</v>
      </c>
      <c r="C67" s="16"/>
      <c r="D67" s="129"/>
      <c r="E67" s="129"/>
      <c r="F67" s="129"/>
      <c r="G67" s="17"/>
      <c r="H67" s="130"/>
      <c r="I67" s="18"/>
      <c r="J67" s="16"/>
      <c r="K67" s="18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"/>
    </row>
    <row r="68" spans="1:25" ht="22.5" customHeight="1">
      <c r="A68" s="136" t="s">
        <v>202</v>
      </c>
      <c r="B68" s="136"/>
      <c r="C68" s="136"/>
      <c r="D68" s="136"/>
      <c r="E68" s="136"/>
      <c r="F68" s="136"/>
      <c r="G68" s="119"/>
      <c r="H68" s="120"/>
      <c r="I68" s="15"/>
      <c r="J68" s="121"/>
      <c r="K68" s="15"/>
      <c r="L68" s="136" t="s">
        <v>202</v>
      </c>
      <c r="M68" s="136"/>
      <c r="N68" s="136"/>
      <c r="O68" s="136"/>
      <c r="P68" s="136"/>
      <c r="Q68" s="136"/>
      <c r="R68" s="121"/>
      <c r="S68" s="121"/>
      <c r="T68" s="121"/>
      <c r="U68" s="121"/>
      <c r="V68" s="121"/>
      <c r="W68" s="121"/>
      <c r="X68" s="121"/>
      <c r="Y68" s="121"/>
    </row>
    <row r="69" spans="1:26" s="2" customFormat="1" ht="218.25" customHeight="1">
      <c r="A69" s="16">
        <v>1</v>
      </c>
      <c r="B69" s="122" t="s">
        <v>193</v>
      </c>
      <c r="C69" s="16" t="s">
        <v>194</v>
      </c>
      <c r="D69" s="123" t="s">
        <v>80</v>
      </c>
      <c r="E69" s="123" t="s">
        <v>81</v>
      </c>
      <c r="F69" s="123" t="s">
        <v>81</v>
      </c>
      <c r="G69" s="17">
        <v>1970</v>
      </c>
      <c r="H69" s="126">
        <v>2247236</v>
      </c>
      <c r="I69" s="125" t="s">
        <v>82</v>
      </c>
      <c r="J69" s="16" t="s">
        <v>467</v>
      </c>
      <c r="K69" s="18" t="s">
        <v>70</v>
      </c>
      <c r="L69" s="16">
        <v>1</v>
      </c>
      <c r="M69" s="16" t="s">
        <v>84</v>
      </c>
      <c r="N69" s="16" t="s">
        <v>274</v>
      </c>
      <c r="O69" s="16" t="s">
        <v>195</v>
      </c>
      <c r="P69" s="16" t="s">
        <v>125</v>
      </c>
      <c r="Q69" s="16" t="s">
        <v>125</v>
      </c>
      <c r="R69" s="16" t="s">
        <v>125</v>
      </c>
      <c r="S69" s="16" t="s">
        <v>125</v>
      </c>
      <c r="T69" s="16" t="s">
        <v>79</v>
      </c>
      <c r="U69" s="16" t="s">
        <v>99</v>
      </c>
      <c r="V69" s="16">
        <v>297</v>
      </c>
      <c r="W69" s="16">
        <v>2</v>
      </c>
      <c r="X69" s="16" t="s">
        <v>81</v>
      </c>
      <c r="Y69" s="16" t="s">
        <v>80</v>
      </c>
      <c r="Z69" s="3"/>
    </row>
    <row r="70" spans="1:26" s="2" customFormat="1" ht="24.75" customHeight="1" thickBot="1">
      <c r="A70" s="142" t="s">
        <v>0</v>
      </c>
      <c r="B70" s="142"/>
      <c r="C70" s="142"/>
      <c r="D70" s="142"/>
      <c r="E70" s="142"/>
      <c r="F70" s="145"/>
      <c r="G70" s="145"/>
      <c r="H70" s="131">
        <f>SUM(H69)</f>
        <v>2247236</v>
      </c>
      <c r="I70" s="18"/>
      <c r="J70" s="16"/>
      <c r="K70" s="18"/>
      <c r="L70" s="18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3"/>
    </row>
    <row r="71" spans="1:26" s="2" customFormat="1" ht="26.25" customHeight="1" thickBot="1">
      <c r="A71" s="13"/>
      <c r="B71" s="132"/>
      <c r="C71" s="133"/>
      <c r="D71" s="133"/>
      <c r="E71" s="133"/>
      <c r="F71" s="143" t="s">
        <v>43</v>
      </c>
      <c r="G71" s="144"/>
      <c r="H71" s="134">
        <f>SUM(H70,H65,H62,H59,H53)</f>
        <v>28622055.5</v>
      </c>
      <c r="I71" s="14"/>
      <c r="J71" s="13"/>
      <c r="K71" s="19"/>
      <c r="L71" s="1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3"/>
    </row>
    <row r="72" spans="1:26" s="2" customFormat="1" ht="14.25">
      <c r="A72" s="13"/>
      <c r="B72" s="14"/>
      <c r="C72" s="13"/>
      <c r="D72" s="115"/>
      <c r="E72" s="115"/>
      <c r="F72" s="135"/>
      <c r="G72" s="116"/>
      <c r="H72" s="117"/>
      <c r="I72" s="14"/>
      <c r="J72" s="13"/>
      <c r="K72" s="19"/>
      <c r="L72" s="1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3"/>
    </row>
    <row r="73" spans="11:25" ht="12.75" customHeight="1">
      <c r="K73" s="19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spans="1:26" s="2" customFormat="1" ht="14.25">
      <c r="A74" s="13"/>
      <c r="B74" s="14"/>
      <c r="C74" s="13"/>
      <c r="D74" s="115"/>
      <c r="E74" s="115"/>
      <c r="F74" s="135"/>
      <c r="G74" s="116"/>
      <c r="H74" s="117"/>
      <c r="I74" s="14"/>
      <c r="J74" s="13"/>
      <c r="K74" s="19"/>
      <c r="L74" s="1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3"/>
    </row>
    <row r="75" spans="1:26" s="2" customFormat="1" ht="14.25">
      <c r="A75" s="13"/>
      <c r="B75" s="14"/>
      <c r="C75" s="13"/>
      <c r="D75" s="115"/>
      <c r="E75" s="115"/>
      <c r="F75" s="135"/>
      <c r="G75" s="116"/>
      <c r="H75" s="117"/>
      <c r="I75" s="14"/>
      <c r="J75" s="13"/>
      <c r="K75" s="14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3"/>
    </row>
    <row r="76" spans="11:25" ht="14.25">
      <c r="K76" s="19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</row>
    <row r="77" spans="11:25" ht="21.75" customHeight="1">
      <c r="K77" s="19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</row>
  </sheetData>
  <sheetProtection/>
  <mergeCells count="37">
    <mergeCell ref="F71:G71"/>
    <mergeCell ref="A53:G53"/>
    <mergeCell ref="A70:G70"/>
    <mergeCell ref="A62:G62"/>
    <mergeCell ref="A65:G65"/>
    <mergeCell ref="Y3:Y4"/>
    <mergeCell ref="A5:F5"/>
    <mergeCell ref="A3:A4"/>
    <mergeCell ref="B3:B4"/>
    <mergeCell ref="F3:F4"/>
    <mergeCell ref="W3:W4"/>
    <mergeCell ref="V3:V4"/>
    <mergeCell ref="M3:O3"/>
    <mergeCell ref="G3:G4"/>
    <mergeCell ref="X3:X4"/>
    <mergeCell ref="A59:G59"/>
    <mergeCell ref="P3:U3"/>
    <mergeCell ref="I3:I4"/>
    <mergeCell ref="D3:D4"/>
    <mergeCell ref="C3:C4"/>
    <mergeCell ref="K3:K4"/>
    <mergeCell ref="J3:J4"/>
    <mergeCell ref="L3:L4"/>
    <mergeCell ref="L5:Q5"/>
    <mergeCell ref="A2:G2"/>
    <mergeCell ref="H3:H4"/>
    <mergeCell ref="E3:E4"/>
    <mergeCell ref="A66:F66"/>
    <mergeCell ref="L66:Q66"/>
    <mergeCell ref="A68:F68"/>
    <mergeCell ref="L68:Q68"/>
    <mergeCell ref="A54:F54"/>
    <mergeCell ref="L54:Q54"/>
    <mergeCell ref="A60:F60"/>
    <mergeCell ref="L60:Q60"/>
    <mergeCell ref="A63:F63"/>
    <mergeCell ref="L63:Q63"/>
  </mergeCells>
  <printOptions horizontalCentered="1"/>
  <pageMargins left="0.31496062992125984" right="0" top="0.3937007874015748" bottom="0" header="0.11811023622047245" footer="0.11811023622047245"/>
  <pageSetup horizontalDpi="600" verticalDpi="600" orientation="portrait" paperSize="9" scale="38" r:id="rId1"/>
  <headerFooter alignWithMargins="0">
    <oddFooter>&amp;CStrona &amp;P z &amp;N</oddFooter>
  </headerFooter>
  <rowBreaks count="2" manualBreakCount="2">
    <brk id="32" max="25" man="1"/>
    <brk id="62" max="25" man="1"/>
  </rowBreaks>
  <colBreaks count="1" manualBreakCount="1">
    <brk id="1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03"/>
  <sheetViews>
    <sheetView view="pageBreakPreview" zoomScale="90" zoomScaleNormal="110" zoomScaleSheetLayoutView="90" zoomScalePageLayoutView="0" workbookViewId="0" topLeftCell="A61">
      <selection activeCell="D55" sqref="D55"/>
    </sheetView>
  </sheetViews>
  <sheetFormatPr defaultColWidth="9.140625" defaultRowHeight="12.75"/>
  <cols>
    <col min="1" max="1" width="5.57421875" style="72" customWidth="1"/>
    <col min="2" max="2" width="50.8515625" style="14" customWidth="1"/>
    <col min="3" max="3" width="16.7109375" style="70" customWidth="1"/>
    <col min="4" max="4" width="20.28125" style="73" customWidth="1"/>
    <col min="5" max="5" width="17.140625" style="2" customWidth="1"/>
    <col min="6" max="6" width="48.28125" style="2" customWidth="1"/>
    <col min="7" max="7" width="16.140625" style="2" customWidth="1"/>
    <col min="8" max="8" width="12.421875" style="2" bestFit="1" customWidth="1"/>
    <col min="9" max="11" width="9.140625" style="2" customWidth="1"/>
    <col min="12" max="12" width="11.7109375" style="2" bestFit="1" customWidth="1"/>
    <col min="13" max="42" width="9.140625" style="2" customWidth="1"/>
  </cols>
  <sheetData>
    <row r="1" spans="1:8" ht="13.5">
      <c r="A1" s="69" t="s">
        <v>75</v>
      </c>
      <c r="D1" s="71"/>
      <c r="F1" s="8"/>
      <c r="G1" s="8"/>
      <c r="H1" s="8"/>
    </row>
    <row r="2" spans="6:8" ht="13.5">
      <c r="F2" s="7"/>
      <c r="G2" s="9"/>
      <c r="H2" s="8"/>
    </row>
    <row r="3" spans="1:8" ht="23.25" customHeight="1">
      <c r="A3" s="146" t="s">
        <v>585</v>
      </c>
      <c r="B3" s="146"/>
      <c r="C3" s="146"/>
      <c r="D3" s="146"/>
      <c r="F3" s="7"/>
      <c r="G3" s="9"/>
      <c r="H3" s="8"/>
    </row>
    <row r="4" spans="1:8" ht="27">
      <c r="A4" s="12" t="s">
        <v>13</v>
      </c>
      <c r="B4" s="12" t="s">
        <v>21</v>
      </c>
      <c r="C4" s="12" t="s">
        <v>22</v>
      </c>
      <c r="D4" s="46" t="s">
        <v>23</v>
      </c>
      <c r="F4" s="7"/>
      <c r="G4" s="9"/>
      <c r="H4" s="8"/>
    </row>
    <row r="5" spans="1:8" ht="19.5" customHeight="1">
      <c r="A5" s="136" t="s">
        <v>77</v>
      </c>
      <c r="B5" s="136"/>
      <c r="C5" s="136"/>
      <c r="D5" s="136"/>
      <c r="F5" s="8"/>
      <c r="G5" s="8"/>
      <c r="H5" s="8"/>
    </row>
    <row r="6" spans="1:8" s="2" customFormat="1" ht="13.5">
      <c r="A6" s="16">
        <v>1</v>
      </c>
      <c r="B6" s="18" t="s">
        <v>401</v>
      </c>
      <c r="C6" s="16">
        <v>2018</v>
      </c>
      <c r="D6" s="74">
        <v>700</v>
      </c>
      <c r="F6" s="7"/>
      <c r="G6" s="7"/>
      <c r="H6" s="47"/>
    </row>
    <row r="7" spans="1:8" s="2" customFormat="1" ht="13.5">
      <c r="A7" s="16">
        <v>2</v>
      </c>
      <c r="B7" s="18" t="s">
        <v>402</v>
      </c>
      <c r="C7" s="16">
        <v>2018</v>
      </c>
      <c r="D7" s="74">
        <v>550.02</v>
      </c>
      <c r="F7" s="7"/>
      <c r="G7" s="7"/>
      <c r="H7" s="47"/>
    </row>
    <row r="8" spans="1:8" s="2" customFormat="1" ht="13.5">
      <c r="A8" s="16">
        <v>3</v>
      </c>
      <c r="B8" s="18" t="s">
        <v>402</v>
      </c>
      <c r="C8" s="16">
        <v>2018</v>
      </c>
      <c r="D8" s="74">
        <v>550</v>
      </c>
      <c r="F8" s="7"/>
      <c r="G8" s="7"/>
      <c r="H8" s="47"/>
    </row>
    <row r="9" spans="1:8" s="2" customFormat="1" ht="13.5">
      <c r="A9" s="16">
        <v>4</v>
      </c>
      <c r="B9" s="18" t="s">
        <v>207</v>
      </c>
      <c r="C9" s="16">
        <v>2018</v>
      </c>
      <c r="D9" s="74">
        <v>1390</v>
      </c>
      <c r="F9" s="7"/>
      <c r="G9" s="7"/>
      <c r="H9" s="47"/>
    </row>
    <row r="10" spans="1:8" s="2" customFormat="1" ht="13.5">
      <c r="A10" s="16">
        <v>5</v>
      </c>
      <c r="B10" s="18" t="s">
        <v>208</v>
      </c>
      <c r="C10" s="16">
        <v>2018</v>
      </c>
      <c r="D10" s="74">
        <v>25840.46</v>
      </c>
      <c r="F10" s="7"/>
      <c r="G10" s="7"/>
      <c r="H10" s="47"/>
    </row>
    <row r="11" spans="1:8" s="2" customFormat="1" ht="13.5">
      <c r="A11" s="16">
        <v>6</v>
      </c>
      <c r="B11" s="18" t="s">
        <v>207</v>
      </c>
      <c r="C11" s="16">
        <v>2018</v>
      </c>
      <c r="D11" s="74">
        <v>1390</v>
      </c>
      <c r="F11" s="7"/>
      <c r="G11" s="7"/>
      <c r="H11" s="47"/>
    </row>
    <row r="12" spans="1:8" s="2" customFormat="1" ht="13.5">
      <c r="A12" s="16">
        <v>7</v>
      </c>
      <c r="B12" s="18" t="s">
        <v>403</v>
      </c>
      <c r="C12" s="16">
        <v>2018</v>
      </c>
      <c r="D12" s="74">
        <v>1999</v>
      </c>
      <c r="F12" s="7"/>
      <c r="G12" s="7"/>
      <c r="H12" s="47"/>
    </row>
    <row r="13" spans="1:8" s="2" customFormat="1" ht="13.5">
      <c r="A13" s="16">
        <v>8</v>
      </c>
      <c r="B13" s="18" t="s">
        <v>404</v>
      </c>
      <c r="C13" s="16">
        <v>2018</v>
      </c>
      <c r="D13" s="74">
        <v>600</v>
      </c>
      <c r="F13" s="7"/>
      <c r="G13" s="7"/>
      <c r="H13" s="47"/>
    </row>
    <row r="14" spans="1:8" s="2" customFormat="1" ht="13.5">
      <c r="A14" s="16">
        <v>9</v>
      </c>
      <c r="B14" s="18" t="s">
        <v>405</v>
      </c>
      <c r="C14" s="16">
        <v>2018</v>
      </c>
      <c r="D14" s="74">
        <v>300</v>
      </c>
      <c r="F14" s="7"/>
      <c r="G14" s="7"/>
      <c r="H14" s="47"/>
    </row>
    <row r="15" spans="1:8" s="2" customFormat="1" ht="13.5">
      <c r="A15" s="16">
        <v>10</v>
      </c>
      <c r="B15" s="18" t="s">
        <v>336</v>
      </c>
      <c r="C15" s="16">
        <v>2018</v>
      </c>
      <c r="D15" s="74">
        <v>750</v>
      </c>
      <c r="F15" s="7"/>
      <c r="G15" s="7"/>
      <c r="H15" s="47"/>
    </row>
    <row r="16" spans="1:8" s="2" customFormat="1" ht="13.5">
      <c r="A16" s="16">
        <v>11</v>
      </c>
      <c r="B16" s="18" t="s">
        <v>406</v>
      </c>
      <c r="C16" s="16">
        <v>2018</v>
      </c>
      <c r="D16" s="74">
        <v>600</v>
      </c>
      <c r="F16" s="7"/>
      <c r="G16" s="7"/>
      <c r="H16" s="47"/>
    </row>
    <row r="17" spans="1:8" s="2" customFormat="1" ht="13.5">
      <c r="A17" s="16">
        <v>12</v>
      </c>
      <c r="B17" s="18" t="s">
        <v>210</v>
      </c>
      <c r="C17" s="16">
        <v>2019</v>
      </c>
      <c r="D17" s="74">
        <v>1799</v>
      </c>
      <c r="F17" s="8"/>
      <c r="G17" s="8"/>
      <c r="H17" s="8"/>
    </row>
    <row r="18" spans="1:8" s="2" customFormat="1" ht="13.5">
      <c r="A18" s="16">
        <v>13</v>
      </c>
      <c r="B18" s="18" t="s">
        <v>408</v>
      </c>
      <c r="C18" s="16">
        <v>2019</v>
      </c>
      <c r="D18" s="74">
        <v>499.99</v>
      </c>
      <c r="F18" s="7"/>
      <c r="G18" s="7"/>
      <c r="H18" s="47"/>
    </row>
    <row r="19" spans="1:8" s="2" customFormat="1" ht="13.5">
      <c r="A19" s="16">
        <v>14</v>
      </c>
      <c r="B19" s="18" t="s">
        <v>409</v>
      </c>
      <c r="C19" s="16">
        <v>2019</v>
      </c>
      <c r="D19" s="74">
        <v>998</v>
      </c>
      <c r="F19" s="7"/>
      <c r="G19" s="7"/>
      <c r="H19" s="47"/>
    </row>
    <row r="20" spans="1:8" s="2" customFormat="1" ht="13.5">
      <c r="A20" s="16">
        <v>15</v>
      </c>
      <c r="B20" s="18" t="s">
        <v>410</v>
      </c>
      <c r="C20" s="16">
        <v>2019</v>
      </c>
      <c r="D20" s="74">
        <v>299.99</v>
      </c>
      <c r="F20" s="7"/>
      <c r="G20" s="7"/>
      <c r="H20" s="47"/>
    </row>
    <row r="21" spans="1:8" s="2" customFormat="1" ht="13.5">
      <c r="A21" s="16">
        <v>16</v>
      </c>
      <c r="B21" s="18" t="s">
        <v>412</v>
      </c>
      <c r="C21" s="16">
        <v>2020</v>
      </c>
      <c r="D21" s="74">
        <v>2700</v>
      </c>
      <c r="F21" s="7"/>
      <c r="G21" s="7"/>
      <c r="H21" s="47"/>
    </row>
    <row r="22" spans="1:8" s="2" customFormat="1" ht="13.5">
      <c r="A22" s="16">
        <v>17</v>
      </c>
      <c r="B22" s="18" t="s">
        <v>413</v>
      </c>
      <c r="C22" s="16">
        <v>2020</v>
      </c>
      <c r="D22" s="74">
        <v>600</v>
      </c>
      <c r="F22" s="8"/>
      <c r="G22" s="8"/>
      <c r="H22" s="8"/>
    </row>
    <row r="23" spans="1:8" s="2" customFormat="1" ht="13.5">
      <c r="A23" s="16">
        <v>18</v>
      </c>
      <c r="B23" s="18" t="s">
        <v>414</v>
      </c>
      <c r="C23" s="16">
        <v>2020</v>
      </c>
      <c r="D23" s="74">
        <v>359</v>
      </c>
      <c r="F23" s="7"/>
      <c r="G23" s="7"/>
      <c r="H23" s="47"/>
    </row>
    <row r="24" spans="1:8" s="2" customFormat="1" ht="13.5">
      <c r="A24" s="16">
        <v>19</v>
      </c>
      <c r="B24" s="18" t="s">
        <v>415</v>
      </c>
      <c r="C24" s="16">
        <v>2020</v>
      </c>
      <c r="D24" s="74">
        <v>1800</v>
      </c>
      <c r="F24" s="7"/>
      <c r="G24" s="7"/>
      <c r="H24" s="47"/>
    </row>
    <row r="25" spans="1:8" s="2" customFormat="1" ht="13.5">
      <c r="A25" s="16">
        <v>20</v>
      </c>
      <c r="B25" s="18" t="s">
        <v>416</v>
      </c>
      <c r="C25" s="16">
        <v>2020</v>
      </c>
      <c r="D25" s="74">
        <v>219.9</v>
      </c>
      <c r="F25" s="7"/>
      <c r="G25" s="7"/>
      <c r="H25" s="47"/>
    </row>
    <row r="26" spans="1:8" s="2" customFormat="1" ht="13.5">
      <c r="A26" s="16">
        <v>21</v>
      </c>
      <c r="B26" s="18" t="s">
        <v>417</v>
      </c>
      <c r="C26" s="16">
        <v>2020</v>
      </c>
      <c r="D26" s="74">
        <v>280</v>
      </c>
      <c r="F26" s="7"/>
      <c r="G26" s="7"/>
      <c r="H26" s="47"/>
    </row>
    <row r="27" spans="1:8" s="2" customFormat="1" ht="13.5">
      <c r="A27" s="16">
        <v>22</v>
      </c>
      <c r="B27" s="18" t="s">
        <v>418</v>
      </c>
      <c r="C27" s="16">
        <v>2020</v>
      </c>
      <c r="D27" s="74">
        <v>563.06</v>
      </c>
      <c r="F27" s="7"/>
      <c r="G27" s="7"/>
      <c r="H27" s="47"/>
    </row>
    <row r="28" spans="1:8" s="2" customFormat="1" ht="13.5">
      <c r="A28" s="16">
        <v>23</v>
      </c>
      <c r="B28" s="18" t="s">
        <v>419</v>
      </c>
      <c r="C28" s="16">
        <v>2020</v>
      </c>
      <c r="D28" s="74">
        <v>291.01</v>
      </c>
      <c r="F28" s="7"/>
      <c r="G28" s="7"/>
      <c r="H28" s="47"/>
    </row>
    <row r="29" spans="1:8" s="2" customFormat="1" ht="13.5">
      <c r="A29" s="16">
        <v>24</v>
      </c>
      <c r="B29" s="18" t="s">
        <v>420</v>
      </c>
      <c r="C29" s="16">
        <v>2020</v>
      </c>
      <c r="D29" s="74">
        <v>300</v>
      </c>
      <c r="F29" s="7"/>
      <c r="G29" s="7"/>
      <c r="H29" s="47"/>
    </row>
    <row r="30" spans="1:8" s="2" customFormat="1" ht="13.5">
      <c r="A30" s="16">
        <v>25</v>
      </c>
      <c r="B30" s="18" t="s">
        <v>420</v>
      </c>
      <c r="C30" s="16">
        <v>2020</v>
      </c>
      <c r="D30" s="74">
        <v>765.56</v>
      </c>
      <c r="F30" s="7"/>
      <c r="G30" s="7"/>
      <c r="H30" s="47"/>
    </row>
    <row r="31" spans="1:8" s="2" customFormat="1" ht="13.5">
      <c r="A31" s="16">
        <v>26</v>
      </c>
      <c r="B31" s="18" t="s">
        <v>421</v>
      </c>
      <c r="C31" s="16">
        <v>2021</v>
      </c>
      <c r="D31" s="74">
        <v>1552</v>
      </c>
      <c r="F31" s="7"/>
      <c r="G31" s="7"/>
      <c r="H31" s="47"/>
    </row>
    <row r="32" spans="1:8" s="2" customFormat="1" ht="13.5">
      <c r="A32" s="16">
        <v>27</v>
      </c>
      <c r="B32" s="18" t="s">
        <v>425</v>
      </c>
      <c r="C32" s="16">
        <v>2021</v>
      </c>
      <c r="D32" s="74">
        <v>2250</v>
      </c>
      <c r="F32" s="8"/>
      <c r="G32" s="8"/>
      <c r="H32" s="8"/>
    </row>
    <row r="33" spans="1:8" s="2" customFormat="1" ht="13.5">
      <c r="A33" s="16">
        <v>28</v>
      </c>
      <c r="B33" s="18" t="s">
        <v>422</v>
      </c>
      <c r="C33" s="16">
        <v>2021</v>
      </c>
      <c r="D33" s="74">
        <v>1650</v>
      </c>
      <c r="F33" s="7"/>
      <c r="G33" s="7"/>
      <c r="H33" s="47"/>
    </row>
    <row r="34" spans="1:8" s="2" customFormat="1" ht="13.5">
      <c r="A34" s="16">
        <v>29</v>
      </c>
      <c r="B34" s="18" t="s">
        <v>424</v>
      </c>
      <c r="C34" s="16">
        <v>2021</v>
      </c>
      <c r="D34" s="74">
        <v>3700</v>
      </c>
      <c r="F34" s="8"/>
      <c r="G34" s="8"/>
      <c r="H34" s="8"/>
    </row>
    <row r="35" spans="1:8" s="2" customFormat="1" ht="13.5">
      <c r="A35" s="16">
        <v>30</v>
      </c>
      <c r="B35" s="18" t="s">
        <v>423</v>
      </c>
      <c r="C35" s="16">
        <v>2021</v>
      </c>
      <c r="D35" s="74">
        <v>2350</v>
      </c>
      <c r="F35" s="7"/>
      <c r="G35" s="7"/>
      <c r="H35" s="47"/>
    </row>
    <row r="36" spans="1:8" s="2" customFormat="1" ht="13.5">
      <c r="A36" s="16">
        <v>31</v>
      </c>
      <c r="B36" s="18" t="s">
        <v>426</v>
      </c>
      <c r="C36" s="16">
        <v>2021</v>
      </c>
      <c r="D36" s="74">
        <v>2690</v>
      </c>
      <c r="F36" s="7"/>
      <c r="G36" s="7"/>
      <c r="H36" s="47"/>
    </row>
    <row r="37" spans="1:8" s="2" customFormat="1" ht="13.5">
      <c r="A37" s="16">
        <v>32</v>
      </c>
      <c r="B37" s="18" t="s">
        <v>427</v>
      </c>
      <c r="C37" s="16">
        <v>2021</v>
      </c>
      <c r="D37" s="74">
        <v>735</v>
      </c>
      <c r="F37" s="7"/>
      <c r="G37" s="7"/>
      <c r="H37" s="47"/>
    </row>
    <row r="38" spans="1:8" s="2" customFormat="1" ht="13.5">
      <c r="A38" s="16">
        <v>33</v>
      </c>
      <c r="B38" s="18" t="s">
        <v>428</v>
      </c>
      <c r="C38" s="16">
        <v>2021</v>
      </c>
      <c r="D38" s="74">
        <v>265</v>
      </c>
      <c r="F38" s="7"/>
      <c r="G38" s="7"/>
      <c r="H38" s="47"/>
    </row>
    <row r="39" spans="1:8" s="2" customFormat="1" ht="13.5">
      <c r="A39" s="16">
        <v>34</v>
      </c>
      <c r="B39" s="18" t="s">
        <v>420</v>
      </c>
      <c r="C39" s="16">
        <v>2021</v>
      </c>
      <c r="D39" s="74">
        <v>899</v>
      </c>
      <c r="F39" s="7"/>
      <c r="G39" s="7"/>
      <c r="H39" s="47"/>
    </row>
    <row r="40" spans="1:8" s="2" customFormat="1" ht="13.5">
      <c r="A40" s="16">
        <v>35</v>
      </c>
      <c r="B40" s="18" t="s">
        <v>428</v>
      </c>
      <c r="C40" s="16">
        <v>2021</v>
      </c>
      <c r="D40" s="74">
        <v>245</v>
      </c>
      <c r="F40" s="7"/>
      <c r="G40" s="7"/>
      <c r="H40" s="47"/>
    </row>
    <row r="41" spans="1:8" s="2" customFormat="1" ht="13.5">
      <c r="A41" s="16">
        <v>36</v>
      </c>
      <c r="B41" s="18" t="s">
        <v>420</v>
      </c>
      <c r="C41" s="16">
        <v>2021</v>
      </c>
      <c r="D41" s="74">
        <v>860</v>
      </c>
      <c r="F41" s="7"/>
      <c r="G41" s="7"/>
      <c r="H41" s="47"/>
    </row>
    <row r="42" spans="1:8" s="2" customFormat="1" ht="13.5">
      <c r="A42" s="16">
        <v>37</v>
      </c>
      <c r="B42" s="18" t="s">
        <v>429</v>
      </c>
      <c r="C42" s="16">
        <v>2022</v>
      </c>
      <c r="D42" s="74">
        <v>289</v>
      </c>
      <c r="F42" s="7"/>
      <c r="G42" s="7"/>
      <c r="H42" s="47"/>
    </row>
    <row r="43" spans="1:8" s="2" customFormat="1" ht="13.5">
      <c r="A43" s="16">
        <v>38</v>
      </c>
      <c r="B43" s="18" t="s">
        <v>430</v>
      </c>
      <c r="C43" s="16">
        <v>2022</v>
      </c>
      <c r="D43" s="74">
        <v>1515</v>
      </c>
      <c r="F43" s="7"/>
      <c r="G43" s="7"/>
      <c r="H43" s="47"/>
    </row>
    <row r="44" spans="1:8" s="2" customFormat="1" ht="13.5">
      <c r="A44" s="16">
        <v>39</v>
      </c>
      <c r="B44" s="18" t="s">
        <v>420</v>
      </c>
      <c r="C44" s="16">
        <v>2022</v>
      </c>
      <c r="D44" s="74">
        <v>560</v>
      </c>
      <c r="F44" s="7"/>
      <c r="G44" s="7"/>
      <c r="H44" s="47"/>
    </row>
    <row r="45" spans="1:8" s="2" customFormat="1" ht="13.5">
      <c r="A45" s="16">
        <v>40</v>
      </c>
      <c r="B45" s="18" t="s">
        <v>431</v>
      </c>
      <c r="C45" s="16">
        <v>2022</v>
      </c>
      <c r="D45" s="74">
        <v>1978</v>
      </c>
      <c r="F45" s="7"/>
      <c r="G45" s="7"/>
      <c r="H45" s="47"/>
    </row>
    <row r="46" spans="1:8" s="2" customFormat="1" ht="13.5">
      <c r="A46" s="16">
        <v>41</v>
      </c>
      <c r="B46" s="18" t="s">
        <v>496</v>
      </c>
      <c r="C46" s="16">
        <v>2022</v>
      </c>
      <c r="D46" s="74">
        <v>22671.36</v>
      </c>
      <c r="F46" s="7"/>
      <c r="G46" s="7"/>
      <c r="H46" s="47"/>
    </row>
    <row r="47" spans="1:8" s="2" customFormat="1" ht="13.5">
      <c r="A47" s="16">
        <v>42</v>
      </c>
      <c r="B47" s="18" t="s">
        <v>497</v>
      </c>
      <c r="C47" s="16">
        <v>2022</v>
      </c>
      <c r="D47" s="74">
        <v>4391.1</v>
      </c>
      <c r="F47" s="7"/>
      <c r="G47" s="7"/>
      <c r="H47" s="47"/>
    </row>
    <row r="48" spans="1:8" s="2" customFormat="1" ht="13.5">
      <c r="A48" s="16">
        <v>43</v>
      </c>
      <c r="B48" s="18" t="s">
        <v>501</v>
      </c>
      <c r="C48" s="16">
        <v>2022</v>
      </c>
      <c r="D48" s="74">
        <v>999</v>
      </c>
      <c r="F48" s="7"/>
      <c r="G48" s="7"/>
      <c r="H48" s="47"/>
    </row>
    <row r="49" spans="1:8" s="2" customFormat="1" ht="13.5">
      <c r="A49" s="16">
        <v>44</v>
      </c>
      <c r="B49" s="18" t="s">
        <v>502</v>
      </c>
      <c r="C49" s="16">
        <v>2023</v>
      </c>
      <c r="D49" s="74">
        <v>2600</v>
      </c>
      <c r="F49" s="7"/>
      <c r="G49" s="7"/>
      <c r="H49" s="47"/>
    </row>
    <row r="50" spans="1:8" s="4" customFormat="1" ht="13.5">
      <c r="A50" s="142" t="s">
        <v>0</v>
      </c>
      <c r="B50" s="142"/>
      <c r="C50" s="142"/>
      <c r="D50" s="76">
        <f>SUM(D6:D49)</f>
        <v>98344.45</v>
      </c>
      <c r="F50" s="20"/>
      <c r="G50" s="20"/>
      <c r="H50" s="45"/>
    </row>
    <row r="51" spans="1:8" s="5" customFormat="1" ht="21.75" customHeight="1">
      <c r="A51" s="136" t="s">
        <v>89</v>
      </c>
      <c r="B51" s="136"/>
      <c r="C51" s="136"/>
      <c r="D51" s="136"/>
      <c r="F51" s="20"/>
      <c r="G51" s="20"/>
      <c r="H51" s="45"/>
    </row>
    <row r="52" spans="1:8" s="2" customFormat="1" ht="13.5">
      <c r="A52" s="16">
        <v>1</v>
      </c>
      <c r="B52" s="18" t="s">
        <v>296</v>
      </c>
      <c r="C52" s="16">
        <v>2018</v>
      </c>
      <c r="D52" s="74">
        <v>1430.38</v>
      </c>
      <c r="F52" s="7"/>
      <c r="G52" s="7"/>
      <c r="H52" s="47"/>
    </row>
    <row r="53" spans="1:8" s="2" customFormat="1" ht="13.5">
      <c r="A53" s="16">
        <v>2</v>
      </c>
      <c r="B53" s="18" t="s">
        <v>297</v>
      </c>
      <c r="C53" s="16">
        <v>2018</v>
      </c>
      <c r="D53" s="74">
        <v>3995</v>
      </c>
      <c r="F53" s="7"/>
      <c r="G53" s="7"/>
      <c r="H53" s="47"/>
    </row>
    <row r="54" spans="1:4" s="2" customFormat="1" ht="13.5">
      <c r="A54" s="16">
        <v>3</v>
      </c>
      <c r="B54" s="18" t="s">
        <v>298</v>
      </c>
      <c r="C54" s="16">
        <v>2018</v>
      </c>
      <c r="D54" s="74">
        <v>6375</v>
      </c>
    </row>
    <row r="55" spans="1:4" s="2" customFormat="1" ht="13.5">
      <c r="A55" s="16">
        <v>4</v>
      </c>
      <c r="B55" s="18" t="s">
        <v>299</v>
      </c>
      <c r="C55" s="16">
        <v>2018</v>
      </c>
      <c r="D55" s="74">
        <v>2295</v>
      </c>
    </row>
    <row r="56" spans="1:4" s="2" customFormat="1" ht="13.5">
      <c r="A56" s="16">
        <v>5</v>
      </c>
      <c r="B56" s="18" t="s">
        <v>300</v>
      </c>
      <c r="C56" s="16">
        <v>2018</v>
      </c>
      <c r="D56" s="74">
        <v>2010.25</v>
      </c>
    </row>
    <row r="57" spans="1:4" s="2" customFormat="1" ht="13.5">
      <c r="A57" s="16">
        <v>6</v>
      </c>
      <c r="B57" s="18" t="s">
        <v>301</v>
      </c>
      <c r="C57" s="16">
        <v>2018</v>
      </c>
      <c r="D57" s="74">
        <v>1001.14</v>
      </c>
    </row>
    <row r="58" spans="1:4" s="2" customFormat="1" ht="13.5">
      <c r="A58" s="16">
        <v>7</v>
      </c>
      <c r="B58" s="18" t="s">
        <v>302</v>
      </c>
      <c r="C58" s="16">
        <v>2019</v>
      </c>
      <c r="D58" s="74">
        <v>1359.99</v>
      </c>
    </row>
    <row r="59" spans="1:4" s="2" customFormat="1" ht="13.5">
      <c r="A59" s="16">
        <v>8</v>
      </c>
      <c r="B59" s="18" t="s">
        <v>303</v>
      </c>
      <c r="C59" s="16">
        <v>2019</v>
      </c>
      <c r="D59" s="74">
        <v>700</v>
      </c>
    </row>
    <row r="60" spans="1:4" s="2" customFormat="1" ht="13.5">
      <c r="A60" s="16">
        <v>9</v>
      </c>
      <c r="B60" s="18" t="s">
        <v>391</v>
      </c>
      <c r="C60" s="16">
        <v>2021</v>
      </c>
      <c r="D60" s="74">
        <v>4778.88</v>
      </c>
    </row>
    <row r="61" spans="1:4" s="2" customFormat="1" ht="13.5">
      <c r="A61" s="16">
        <v>10</v>
      </c>
      <c r="B61" s="18" t="s">
        <v>390</v>
      </c>
      <c r="C61" s="16">
        <v>2021</v>
      </c>
      <c r="D61" s="74">
        <v>6301.92</v>
      </c>
    </row>
    <row r="62" spans="1:4" s="2" customFormat="1" ht="13.5">
      <c r="A62" s="16">
        <v>11</v>
      </c>
      <c r="B62" s="18" t="s">
        <v>389</v>
      </c>
      <c r="C62" s="16">
        <v>2021</v>
      </c>
      <c r="D62" s="74">
        <v>7633.3</v>
      </c>
    </row>
    <row r="63" spans="1:4" s="2" customFormat="1" ht="13.5">
      <c r="A63" s="16">
        <v>12</v>
      </c>
      <c r="B63" s="18" t="s">
        <v>388</v>
      </c>
      <c r="C63" s="16">
        <v>2021</v>
      </c>
      <c r="D63" s="74">
        <v>8345</v>
      </c>
    </row>
    <row r="64" spans="1:4" s="2" customFormat="1" ht="13.5">
      <c r="A64" s="16">
        <v>13</v>
      </c>
      <c r="B64" s="18" t="s">
        <v>387</v>
      </c>
      <c r="C64" s="16">
        <v>2021</v>
      </c>
      <c r="D64" s="74">
        <v>26543.4</v>
      </c>
    </row>
    <row r="65" spans="1:4" s="2" customFormat="1" ht="13.5">
      <c r="A65" s="16">
        <v>14</v>
      </c>
      <c r="B65" s="18" t="s">
        <v>386</v>
      </c>
      <c r="C65" s="16">
        <v>2021</v>
      </c>
      <c r="D65" s="74">
        <v>14760</v>
      </c>
    </row>
    <row r="66" spans="1:4" s="2" customFormat="1" ht="13.5">
      <c r="A66" s="16">
        <v>15</v>
      </c>
      <c r="B66" s="18" t="s">
        <v>385</v>
      </c>
      <c r="C66" s="16">
        <v>2021</v>
      </c>
      <c r="D66" s="74">
        <v>17220</v>
      </c>
    </row>
    <row r="67" spans="1:4" s="2" customFormat="1" ht="13.5">
      <c r="A67" s="16">
        <v>16</v>
      </c>
      <c r="B67" s="18" t="s">
        <v>384</v>
      </c>
      <c r="C67" s="16">
        <v>2021</v>
      </c>
      <c r="D67" s="74">
        <v>7011</v>
      </c>
    </row>
    <row r="68" spans="1:4" s="2" customFormat="1" ht="13.5">
      <c r="A68" s="16">
        <v>17</v>
      </c>
      <c r="B68" s="18" t="s">
        <v>383</v>
      </c>
      <c r="C68" s="16">
        <v>2021</v>
      </c>
      <c r="D68" s="74">
        <v>9717</v>
      </c>
    </row>
    <row r="69" spans="1:4" s="2" customFormat="1" ht="13.5">
      <c r="A69" s="16">
        <v>18</v>
      </c>
      <c r="B69" s="18" t="s">
        <v>474</v>
      </c>
      <c r="C69" s="16">
        <v>2022</v>
      </c>
      <c r="D69" s="74">
        <v>1099.99</v>
      </c>
    </row>
    <row r="70" spans="1:4" s="2" customFormat="1" ht="13.5">
      <c r="A70" s="16">
        <v>19</v>
      </c>
      <c r="B70" s="18" t="s">
        <v>475</v>
      </c>
      <c r="C70" s="16">
        <v>2022</v>
      </c>
      <c r="D70" s="74">
        <v>6900</v>
      </c>
    </row>
    <row r="71" spans="1:4" s="2" customFormat="1" ht="13.5">
      <c r="A71" s="16">
        <v>20</v>
      </c>
      <c r="B71" s="18" t="s">
        <v>476</v>
      </c>
      <c r="C71" s="16">
        <v>2022</v>
      </c>
      <c r="D71" s="74">
        <v>9987.6</v>
      </c>
    </row>
    <row r="72" spans="1:4" s="5" customFormat="1" ht="13.5" customHeight="1">
      <c r="A72" s="142" t="s">
        <v>0</v>
      </c>
      <c r="B72" s="142"/>
      <c r="C72" s="142"/>
      <c r="D72" s="77">
        <f>SUM(D52:D71)</f>
        <v>139464.85</v>
      </c>
    </row>
    <row r="73" spans="1:4" s="5" customFormat="1" ht="20.25" customHeight="1">
      <c r="A73" s="136" t="s">
        <v>199</v>
      </c>
      <c r="B73" s="136"/>
      <c r="C73" s="136"/>
      <c r="D73" s="136"/>
    </row>
    <row r="74" spans="1:4" s="2" customFormat="1" ht="13.5">
      <c r="A74" s="16">
        <v>1</v>
      </c>
      <c r="B74" s="18" t="s">
        <v>237</v>
      </c>
      <c r="C74" s="16">
        <v>2018</v>
      </c>
      <c r="D74" s="74">
        <v>1629.97</v>
      </c>
    </row>
    <row r="75" spans="1:4" s="2" customFormat="1" ht="13.5">
      <c r="A75" s="16">
        <v>2</v>
      </c>
      <c r="B75" s="18" t="s">
        <v>236</v>
      </c>
      <c r="C75" s="16">
        <v>2018</v>
      </c>
      <c r="D75" s="74">
        <v>1648.99</v>
      </c>
    </row>
    <row r="76" spans="1:4" s="2" customFormat="1" ht="13.5">
      <c r="A76" s="16">
        <v>3</v>
      </c>
      <c r="B76" s="18" t="s">
        <v>284</v>
      </c>
      <c r="C76" s="16">
        <v>2018</v>
      </c>
      <c r="D76" s="74">
        <v>2460</v>
      </c>
    </row>
    <row r="77" spans="1:4" s="2" customFormat="1" ht="13.5">
      <c r="A77" s="16">
        <v>4</v>
      </c>
      <c r="B77" s="18" t="s">
        <v>232</v>
      </c>
      <c r="C77" s="16">
        <v>2019</v>
      </c>
      <c r="D77" s="74">
        <v>769.99</v>
      </c>
    </row>
    <row r="78" spans="1:4" s="2" customFormat="1" ht="13.5">
      <c r="A78" s="16">
        <v>5</v>
      </c>
      <c r="B78" s="18" t="s">
        <v>295</v>
      </c>
      <c r="C78" s="16">
        <v>2019</v>
      </c>
      <c r="D78" s="74">
        <v>17500</v>
      </c>
    </row>
    <row r="79" spans="1:4" s="2" customFormat="1" ht="13.5">
      <c r="A79" s="16">
        <v>6</v>
      </c>
      <c r="B79" s="18" t="s">
        <v>279</v>
      </c>
      <c r="C79" s="16">
        <v>2020</v>
      </c>
      <c r="D79" s="74">
        <v>1799.99</v>
      </c>
    </row>
    <row r="80" spans="1:4" s="2" customFormat="1" ht="13.5">
      <c r="A80" s="16">
        <v>7</v>
      </c>
      <c r="B80" s="18" t="s">
        <v>280</v>
      </c>
      <c r="C80" s="16">
        <v>2020</v>
      </c>
      <c r="D80" s="74">
        <v>899.98</v>
      </c>
    </row>
    <row r="81" spans="1:4" s="2" customFormat="1" ht="13.5">
      <c r="A81" s="16">
        <v>8</v>
      </c>
      <c r="B81" s="18" t="s">
        <v>283</v>
      </c>
      <c r="C81" s="16">
        <v>2021</v>
      </c>
      <c r="D81" s="74">
        <v>999</v>
      </c>
    </row>
    <row r="82" spans="1:4" s="2" customFormat="1" ht="13.5">
      <c r="A82" s="16">
        <v>9</v>
      </c>
      <c r="B82" s="18" t="s">
        <v>398</v>
      </c>
      <c r="C82" s="16">
        <v>2021</v>
      </c>
      <c r="D82" s="74">
        <v>1149</v>
      </c>
    </row>
    <row r="83" spans="1:4" s="2" customFormat="1" ht="13.5">
      <c r="A83" s="16">
        <v>10</v>
      </c>
      <c r="B83" s="18" t="s">
        <v>388</v>
      </c>
      <c r="C83" s="16">
        <v>2021</v>
      </c>
      <c r="D83" s="74">
        <v>8331.8</v>
      </c>
    </row>
    <row r="84" spans="1:4" s="2" customFormat="1" ht="13.5">
      <c r="A84" s="16">
        <v>11</v>
      </c>
      <c r="B84" s="18" t="s">
        <v>397</v>
      </c>
      <c r="C84" s="16">
        <v>2021</v>
      </c>
      <c r="D84" s="74">
        <v>7633.3</v>
      </c>
    </row>
    <row r="85" spans="1:4" s="2" customFormat="1" ht="13.5">
      <c r="A85" s="16">
        <v>12</v>
      </c>
      <c r="B85" s="18" t="s">
        <v>478</v>
      </c>
      <c r="C85" s="16">
        <v>2022</v>
      </c>
      <c r="D85" s="74">
        <v>1000</v>
      </c>
    </row>
    <row r="86" spans="1:4" s="2" customFormat="1" ht="13.5">
      <c r="A86" s="16">
        <v>13</v>
      </c>
      <c r="B86" s="18" t="s">
        <v>479</v>
      </c>
      <c r="C86" s="16">
        <v>2022</v>
      </c>
      <c r="D86" s="74">
        <v>2023.35</v>
      </c>
    </row>
    <row r="87" spans="1:4" s="2" customFormat="1" ht="13.5">
      <c r="A87" s="16">
        <v>14</v>
      </c>
      <c r="B87" s="18" t="s">
        <v>480</v>
      </c>
      <c r="C87" s="16">
        <v>2022</v>
      </c>
      <c r="D87" s="74">
        <v>1450</v>
      </c>
    </row>
    <row r="88" spans="1:4" s="4" customFormat="1" ht="12.75" customHeight="1">
      <c r="A88" s="142" t="s">
        <v>0</v>
      </c>
      <c r="B88" s="142"/>
      <c r="C88" s="142"/>
      <c r="D88" s="77">
        <f>SUM(D74:D87)</f>
        <v>49295.37</v>
      </c>
    </row>
    <row r="89" spans="1:4" s="4" customFormat="1" ht="18" customHeight="1">
      <c r="A89" s="136" t="s">
        <v>200</v>
      </c>
      <c r="B89" s="136"/>
      <c r="C89" s="136"/>
      <c r="D89" s="136"/>
    </row>
    <row r="90" spans="1:4" s="2" customFormat="1" ht="13.5">
      <c r="A90" s="16">
        <v>1</v>
      </c>
      <c r="B90" s="18" t="s">
        <v>381</v>
      </c>
      <c r="C90" s="16">
        <v>2018</v>
      </c>
      <c r="D90" s="74">
        <v>2599</v>
      </c>
    </row>
    <row r="91" spans="1:4" s="2" customFormat="1" ht="13.5">
      <c r="A91" s="16">
        <v>2</v>
      </c>
      <c r="B91" s="18" t="s">
        <v>382</v>
      </c>
      <c r="C91" s="16">
        <v>2018</v>
      </c>
      <c r="D91" s="74">
        <v>1599</v>
      </c>
    </row>
    <row r="92" spans="1:4" ht="13.5">
      <c r="A92" s="142" t="s">
        <v>0</v>
      </c>
      <c r="B92" s="142"/>
      <c r="C92" s="142"/>
      <c r="D92" s="76">
        <f>SUM(D90:D91)</f>
        <v>4198</v>
      </c>
    </row>
    <row r="93" spans="1:4" ht="20.25" customHeight="1">
      <c r="A93" s="136" t="s">
        <v>201</v>
      </c>
      <c r="B93" s="136"/>
      <c r="C93" s="136"/>
      <c r="D93" s="136"/>
    </row>
    <row r="94" spans="1:4" s="2" customFormat="1" ht="13.5">
      <c r="A94" s="16">
        <v>1</v>
      </c>
      <c r="B94" s="18" t="s">
        <v>466</v>
      </c>
      <c r="C94" s="16">
        <v>2023</v>
      </c>
      <c r="D94" s="74">
        <v>699</v>
      </c>
    </row>
    <row r="95" spans="1:4" s="2" customFormat="1" ht="13.5">
      <c r="A95" s="142" t="s">
        <v>0</v>
      </c>
      <c r="B95" s="142"/>
      <c r="C95" s="142"/>
      <c r="D95" s="76">
        <f>SUM(D94)</f>
        <v>699</v>
      </c>
    </row>
    <row r="96" spans="1:4" s="2" customFormat="1" ht="18" customHeight="1">
      <c r="A96" s="136" t="s">
        <v>202</v>
      </c>
      <c r="B96" s="136"/>
      <c r="C96" s="136"/>
      <c r="D96" s="136"/>
    </row>
    <row r="97" spans="1:4" s="4" customFormat="1" ht="27">
      <c r="A97" s="16">
        <v>1</v>
      </c>
      <c r="B97" s="18" t="s">
        <v>277</v>
      </c>
      <c r="C97" s="16">
        <v>2018</v>
      </c>
      <c r="D97" s="74">
        <v>2600</v>
      </c>
    </row>
    <row r="98" spans="1:4" s="2" customFormat="1" ht="12.75" customHeight="1">
      <c r="A98" s="16">
        <v>2</v>
      </c>
      <c r="B98" s="18" t="s">
        <v>470</v>
      </c>
      <c r="C98" s="16">
        <v>2018</v>
      </c>
      <c r="D98" s="74">
        <v>1650</v>
      </c>
    </row>
    <row r="99" spans="1:4" s="2" customFormat="1" ht="12.75" customHeight="1">
      <c r="A99" s="16">
        <v>3</v>
      </c>
      <c r="B99" s="18" t="s">
        <v>232</v>
      </c>
      <c r="C99" s="16">
        <v>2019</v>
      </c>
      <c r="D99" s="74">
        <v>3355</v>
      </c>
    </row>
    <row r="100" spans="1:4" s="2" customFormat="1" ht="12.75" customHeight="1">
      <c r="A100" s="16">
        <v>4</v>
      </c>
      <c r="B100" s="18" t="s">
        <v>468</v>
      </c>
      <c r="C100" s="16">
        <v>2020</v>
      </c>
      <c r="D100" s="74">
        <v>7400</v>
      </c>
    </row>
    <row r="101" spans="1:4" s="4" customFormat="1" ht="13.5">
      <c r="A101" s="142" t="s">
        <v>0</v>
      </c>
      <c r="B101" s="142"/>
      <c r="C101" s="142"/>
      <c r="D101" s="77">
        <f>SUM(D97:D100)</f>
        <v>15005</v>
      </c>
    </row>
    <row r="102" spans="1:4" s="4" customFormat="1" ht="13.5">
      <c r="A102" s="78"/>
      <c r="B102" s="79"/>
      <c r="C102" s="80"/>
      <c r="D102" s="81"/>
    </row>
    <row r="103" spans="1:9" s="4" customFormat="1" ht="13.5">
      <c r="A103" s="82"/>
      <c r="B103" s="83"/>
      <c r="C103" s="84"/>
      <c r="D103" s="85"/>
      <c r="I103" s="10"/>
    </row>
    <row r="104" spans="1:9" ht="21.75" customHeight="1">
      <c r="A104" s="146" t="s">
        <v>586</v>
      </c>
      <c r="B104" s="146"/>
      <c r="C104" s="146"/>
      <c r="D104" s="146"/>
      <c r="I104" s="8"/>
    </row>
    <row r="105" spans="1:4" s="5" customFormat="1" ht="27">
      <c r="A105" s="12" t="s">
        <v>13</v>
      </c>
      <c r="B105" s="12" t="s">
        <v>21</v>
      </c>
      <c r="C105" s="12" t="s">
        <v>22</v>
      </c>
      <c r="D105" s="46" t="s">
        <v>23</v>
      </c>
    </row>
    <row r="106" spans="1:4" s="5" customFormat="1" ht="18.75" customHeight="1">
      <c r="A106" s="136" t="s">
        <v>77</v>
      </c>
      <c r="B106" s="136"/>
      <c r="C106" s="136"/>
      <c r="D106" s="136"/>
    </row>
    <row r="107" spans="1:4" s="5" customFormat="1" ht="13.5" customHeight="1">
      <c r="A107" s="16">
        <v>1</v>
      </c>
      <c r="B107" s="18" t="s">
        <v>407</v>
      </c>
      <c r="C107" s="16">
        <v>2018</v>
      </c>
      <c r="D107" s="74">
        <v>998</v>
      </c>
    </row>
    <row r="108" spans="1:8" s="5" customFormat="1" ht="13.5" customHeight="1">
      <c r="A108" s="16">
        <v>2</v>
      </c>
      <c r="B108" s="18" t="s">
        <v>432</v>
      </c>
      <c r="C108" s="16">
        <v>2018</v>
      </c>
      <c r="D108" s="74">
        <v>2500.7</v>
      </c>
      <c r="F108" s="7"/>
      <c r="G108" s="7"/>
      <c r="H108" s="47"/>
    </row>
    <row r="109" spans="1:8" s="5" customFormat="1" ht="13.5" customHeight="1">
      <c r="A109" s="16">
        <v>3</v>
      </c>
      <c r="B109" s="18" t="s">
        <v>433</v>
      </c>
      <c r="C109" s="16">
        <v>2018</v>
      </c>
      <c r="D109" s="74">
        <v>2700</v>
      </c>
      <c r="F109" s="7"/>
      <c r="G109" s="7"/>
      <c r="H109" s="47"/>
    </row>
    <row r="110" spans="1:8" s="5" customFormat="1" ht="13.5" customHeight="1">
      <c r="A110" s="16">
        <v>4</v>
      </c>
      <c r="B110" s="18" t="s">
        <v>433</v>
      </c>
      <c r="C110" s="16">
        <v>2018</v>
      </c>
      <c r="D110" s="74">
        <v>2700</v>
      </c>
      <c r="F110" s="7"/>
      <c r="G110" s="7"/>
      <c r="H110" s="47"/>
    </row>
    <row r="111" spans="1:8" s="5" customFormat="1" ht="13.5" customHeight="1">
      <c r="A111" s="16">
        <v>5</v>
      </c>
      <c r="B111" s="18" t="s">
        <v>411</v>
      </c>
      <c r="C111" s="16">
        <v>2019</v>
      </c>
      <c r="D111" s="74">
        <v>5000</v>
      </c>
      <c r="F111" s="7"/>
      <c r="G111" s="7"/>
      <c r="H111" s="47"/>
    </row>
    <row r="112" spans="1:8" s="5" customFormat="1" ht="13.5" customHeight="1">
      <c r="A112" s="16">
        <v>6</v>
      </c>
      <c r="B112" s="18" t="s">
        <v>209</v>
      </c>
      <c r="C112" s="16">
        <v>2019</v>
      </c>
      <c r="D112" s="74">
        <v>4199</v>
      </c>
      <c r="F112" s="7"/>
      <c r="G112" s="7"/>
      <c r="H112" s="47"/>
    </row>
    <row r="113" spans="1:8" s="5" customFormat="1" ht="13.5" customHeight="1">
      <c r="A113" s="16">
        <v>7</v>
      </c>
      <c r="B113" s="18" t="s">
        <v>434</v>
      </c>
      <c r="C113" s="16">
        <v>2019</v>
      </c>
      <c r="D113" s="74">
        <v>4000</v>
      </c>
      <c r="F113" s="7"/>
      <c r="G113" s="7"/>
      <c r="H113" s="47"/>
    </row>
    <row r="114" spans="1:8" s="5" customFormat="1" ht="13.5" customHeight="1">
      <c r="A114" s="16">
        <v>8</v>
      </c>
      <c r="B114" s="18" t="s">
        <v>435</v>
      </c>
      <c r="C114" s="16">
        <v>2019</v>
      </c>
      <c r="D114" s="74">
        <v>13200</v>
      </c>
      <c r="F114" s="7"/>
      <c r="G114" s="7"/>
      <c r="H114" s="47"/>
    </row>
    <row r="115" spans="1:8" s="5" customFormat="1" ht="13.5" customHeight="1">
      <c r="A115" s="16">
        <v>9</v>
      </c>
      <c r="B115" s="18" t="s">
        <v>436</v>
      </c>
      <c r="C115" s="16">
        <v>2019</v>
      </c>
      <c r="D115" s="74">
        <v>999.01</v>
      </c>
      <c r="F115" s="7"/>
      <c r="G115" s="7"/>
      <c r="H115" s="47"/>
    </row>
    <row r="116" spans="1:8" s="5" customFormat="1" ht="13.5" customHeight="1">
      <c r="A116" s="16">
        <v>10</v>
      </c>
      <c r="B116" s="18" t="s">
        <v>437</v>
      </c>
      <c r="C116" s="16">
        <v>2019</v>
      </c>
      <c r="D116" s="74">
        <v>1799</v>
      </c>
      <c r="F116" s="7"/>
      <c r="G116" s="7"/>
      <c r="H116" s="47"/>
    </row>
    <row r="117" spans="1:8" s="5" customFormat="1" ht="13.5" customHeight="1">
      <c r="A117" s="16">
        <v>11</v>
      </c>
      <c r="B117" s="18" t="s">
        <v>438</v>
      </c>
      <c r="C117" s="16">
        <v>2020</v>
      </c>
      <c r="D117" s="74">
        <v>574</v>
      </c>
      <c r="F117" s="7"/>
      <c r="G117" s="7"/>
      <c r="H117" s="47"/>
    </row>
    <row r="118" spans="1:8" s="5" customFormat="1" ht="13.5" customHeight="1">
      <c r="A118" s="16">
        <v>12</v>
      </c>
      <c r="B118" s="18" t="s">
        <v>439</v>
      </c>
      <c r="C118" s="16">
        <v>2021</v>
      </c>
      <c r="D118" s="74">
        <v>1966.77</v>
      </c>
      <c r="F118" s="7"/>
      <c r="G118" s="7"/>
      <c r="H118" s="47"/>
    </row>
    <row r="119" spans="1:8" s="5" customFormat="1" ht="13.5" customHeight="1">
      <c r="A119" s="16">
        <v>13</v>
      </c>
      <c r="B119" s="18" t="s">
        <v>440</v>
      </c>
      <c r="C119" s="16">
        <v>2021</v>
      </c>
      <c r="D119" s="74">
        <v>3700</v>
      </c>
      <c r="F119" s="7"/>
      <c r="G119" s="7"/>
      <c r="H119" s="47"/>
    </row>
    <row r="120" spans="1:8" s="4" customFormat="1" ht="12.75" customHeight="1">
      <c r="A120" s="16">
        <v>14</v>
      </c>
      <c r="B120" s="18" t="s">
        <v>441</v>
      </c>
      <c r="C120" s="16">
        <v>2021</v>
      </c>
      <c r="D120" s="74">
        <v>8190</v>
      </c>
      <c r="F120" s="7"/>
      <c r="G120" s="7"/>
      <c r="H120" s="47"/>
    </row>
    <row r="121" spans="1:8" s="5" customFormat="1" ht="13.5" customHeight="1">
      <c r="A121" s="16">
        <v>15</v>
      </c>
      <c r="B121" s="18" t="s">
        <v>442</v>
      </c>
      <c r="C121" s="16">
        <v>2022</v>
      </c>
      <c r="D121" s="74">
        <v>500</v>
      </c>
      <c r="F121" s="48"/>
      <c r="G121" s="48"/>
      <c r="H121" s="48"/>
    </row>
    <row r="122" spans="1:8" s="5" customFormat="1" ht="13.5" customHeight="1">
      <c r="A122" s="16">
        <v>16</v>
      </c>
      <c r="B122" s="18" t="s">
        <v>498</v>
      </c>
      <c r="C122" s="16">
        <v>2022</v>
      </c>
      <c r="D122" s="74">
        <v>3089.76</v>
      </c>
      <c r="F122" s="48"/>
      <c r="G122" s="48"/>
      <c r="H122" s="48"/>
    </row>
    <row r="123" spans="1:8" s="5" customFormat="1" ht="13.5" customHeight="1">
      <c r="A123" s="16">
        <v>17</v>
      </c>
      <c r="B123" s="18" t="s">
        <v>499</v>
      </c>
      <c r="C123" s="16">
        <v>2022</v>
      </c>
      <c r="D123" s="74">
        <v>7446.42</v>
      </c>
      <c r="F123" s="48"/>
      <c r="G123" s="48"/>
      <c r="H123" s="48"/>
    </row>
    <row r="124" spans="1:8" s="5" customFormat="1" ht="13.5" customHeight="1">
      <c r="A124" s="16">
        <v>18</v>
      </c>
      <c r="B124" s="18" t="s">
        <v>500</v>
      </c>
      <c r="C124" s="16">
        <v>2023</v>
      </c>
      <c r="D124" s="74">
        <v>3230</v>
      </c>
      <c r="F124" s="48"/>
      <c r="G124" s="48"/>
      <c r="H124" s="48"/>
    </row>
    <row r="125" spans="1:4" s="5" customFormat="1" ht="13.5" customHeight="1">
      <c r="A125" s="142" t="s">
        <v>0</v>
      </c>
      <c r="B125" s="142"/>
      <c r="C125" s="142"/>
      <c r="D125" s="76">
        <f>SUM(D107:D124)</f>
        <v>66792.66</v>
      </c>
    </row>
    <row r="126" spans="1:4" s="5" customFormat="1" ht="17.25" customHeight="1">
      <c r="A126" s="136" t="s">
        <v>89</v>
      </c>
      <c r="B126" s="136"/>
      <c r="C126" s="136"/>
      <c r="D126" s="136"/>
    </row>
    <row r="127" spans="1:4" s="5" customFormat="1" ht="13.5" customHeight="1">
      <c r="A127" s="16">
        <v>1</v>
      </c>
      <c r="B127" s="18" t="s">
        <v>287</v>
      </c>
      <c r="C127" s="16">
        <v>2018</v>
      </c>
      <c r="D127" s="74">
        <v>1500</v>
      </c>
    </row>
    <row r="128" spans="1:4" s="5" customFormat="1" ht="13.5" customHeight="1">
      <c r="A128" s="16">
        <v>2</v>
      </c>
      <c r="B128" s="18" t="s">
        <v>288</v>
      </c>
      <c r="C128" s="16">
        <v>2018</v>
      </c>
      <c r="D128" s="74">
        <v>2700</v>
      </c>
    </row>
    <row r="129" spans="1:4" s="5" customFormat="1" ht="13.5" customHeight="1">
      <c r="A129" s="16">
        <v>3</v>
      </c>
      <c r="B129" s="18" t="s">
        <v>477</v>
      </c>
      <c r="C129" s="16">
        <v>2018</v>
      </c>
      <c r="D129" s="74">
        <v>6000</v>
      </c>
    </row>
    <row r="130" spans="1:4" s="5" customFormat="1" ht="13.5" customHeight="1">
      <c r="A130" s="16">
        <v>4</v>
      </c>
      <c r="B130" s="18" t="s">
        <v>290</v>
      </c>
      <c r="C130" s="16">
        <v>2019</v>
      </c>
      <c r="D130" s="74">
        <v>20000</v>
      </c>
    </row>
    <row r="131" spans="1:4" s="5" customFormat="1" ht="13.5" customHeight="1">
      <c r="A131" s="16">
        <v>5</v>
      </c>
      <c r="B131" s="18" t="s">
        <v>289</v>
      </c>
      <c r="C131" s="16">
        <v>2020</v>
      </c>
      <c r="D131" s="74">
        <v>29995</v>
      </c>
    </row>
    <row r="132" spans="1:4" s="5" customFormat="1" ht="13.5" customHeight="1">
      <c r="A132" s="16">
        <v>6</v>
      </c>
      <c r="B132" s="18" t="s">
        <v>355</v>
      </c>
      <c r="C132" s="16">
        <v>2020</v>
      </c>
      <c r="D132" s="74">
        <v>33840</v>
      </c>
    </row>
    <row r="133" spans="1:4" s="5" customFormat="1" ht="13.5" customHeight="1">
      <c r="A133" s="16">
        <v>7</v>
      </c>
      <c r="B133" s="18" t="s">
        <v>286</v>
      </c>
      <c r="C133" s="16">
        <v>2020</v>
      </c>
      <c r="D133" s="74">
        <v>5500</v>
      </c>
    </row>
    <row r="134" spans="1:4" s="5" customFormat="1" ht="13.5" customHeight="1">
      <c r="A134" s="16">
        <v>8</v>
      </c>
      <c r="B134" s="18" t="s">
        <v>356</v>
      </c>
      <c r="C134" s="16">
        <v>2020</v>
      </c>
      <c r="D134" s="74">
        <v>2599</v>
      </c>
    </row>
    <row r="135" spans="1:4" s="5" customFormat="1" ht="13.5" customHeight="1">
      <c r="A135" s="16">
        <v>9</v>
      </c>
      <c r="B135" s="18" t="s">
        <v>392</v>
      </c>
      <c r="C135" s="16">
        <v>2021</v>
      </c>
      <c r="D135" s="74">
        <v>1799.99</v>
      </c>
    </row>
    <row r="136" spans="1:4" s="5" customFormat="1" ht="13.5" customHeight="1">
      <c r="A136" s="16">
        <v>10</v>
      </c>
      <c r="B136" s="18" t="s">
        <v>393</v>
      </c>
      <c r="C136" s="16">
        <v>2021</v>
      </c>
      <c r="D136" s="74">
        <v>3499.9</v>
      </c>
    </row>
    <row r="137" spans="1:4" s="5" customFormat="1" ht="13.5" customHeight="1">
      <c r="A137" s="16">
        <v>11</v>
      </c>
      <c r="B137" s="18" t="s">
        <v>394</v>
      </c>
      <c r="C137" s="16">
        <v>2021</v>
      </c>
      <c r="D137" s="74">
        <v>3799.9</v>
      </c>
    </row>
    <row r="138" spans="1:4" s="5" customFormat="1" ht="13.5" customHeight="1">
      <c r="A138" s="16">
        <v>12</v>
      </c>
      <c r="B138" s="18" t="s">
        <v>395</v>
      </c>
      <c r="C138" s="16">
        <v>2021</v>
      </c>
      <c r="D138" s="74">
        <v>1075.4</v>
      </c>
    </row>
    <row r="139" spans="1:8" s="5" customFormat="1" ht="13.5" customHeight="1">
      <c r="A139" s="16">
        <v>13</v>
      </c>
      <c r="B139" s="18" t="s">
        <v>396</v>
      </c>
      <c r="C139" s="16">
        <v>2021</v>
      </c>
      <c r="D139" s="74">
        <v>3899.9</v>
      </c>
      <c r="F139" s="49"/>
      <c r="G139" s="49"/>
      <c r="H139" s="50"/>
    </row>
    <row r="140" spans="1:8" s="5" customFormat="1" ht="13.5" customHeight="1">
      <c r="A140" s="142" t="s">
        <v>0</v>
      </c>
      <c r="B140" s="142"/>
      <c r="C140" s="142"/>
      <c r="D140" s="77">
        <f>SUM(D127:D139)</f>
        <v>116209.08999999998</v>
      </c>
      <c r="F140" s="2"/>
      <c r="G140" s="2"/>
      <c r="H140" s="2"/>
    </row>
    <row r="141" spans="1:4" s="5" customFormat="1" ht="20.25" customHeight="1">
      <c r="A141" s="136" t="s">
        <v>199</v>
      </c>
      <c r="B141" s="136"/>
      <c r="C141" s="136"/>
      <c r="D141" s="136"/>
    </row>
    <row r="142" spans="1:8" s="5" customFormat="1" ht="13.5" customHeight="1">
      <c r="A142" s="16">
        <v>1</v>
      </c>
      <c r="B142" s="18" t="s">
        <v>291</v>
      </c>
      <c r="C142" s="16">
        <v>2018</v>
      </c>
      <c r="D142" s="74">
        <v>2600</v>
      </c>
      <c r="F142" s="2"/>
      <c r="G142" s="2"/>
      <c r="H142" s="2"/>
    </row>
    <row r="143" spans="1:8" s="5" customFormat="1" ht="13.5" customHeight="1">
      <c r="A143" s="16">
        <v>2</v>
      </c>
      <c r="B143" s="18" t="s">
        <v>285</v>
      </c>
      <c r="C143" s="16">
        <v>2018</v>
      </c>
      <c r="D143" s="74">
        <v>1300</v>
      </c>
      <c r="F143" s="2"/>
      <c r="G143" s="2"/>
      <c r="H143" s="2"/>
    </row>
    <row r="144" spans="1:8" s="5" customFormat="1" ht="13.5" customHeight="1">
      <c r="A144" s="16">
        <v>3</v>
      </c>
      <c r="B144" s="18" t="s">
        <v>293</v>
      </c>
      <c r="C144" s="16">
        <v>2019</v>
      </c>
      <c r="D144" s="74">
        <v>20000</v>
      </c>
      <c r="F144" s="2"/>
      <c r="G144" s="2"/>
      <c r="H144" s="2"/>
    </row>
    <row r="145" spans="1:8" s="5" customFormat="1" ht="13.5" customHeight="1">
      <c r="A145" s="16">
        <v>4</v>
      </c>
      <c r="B145" s="18" t="s">
        <v>291</v>
      </c>
      <c r="C145" s="16">
        <v>2019</v>
      </c>
      <c r="D145" s="74">
        <v>1990</v>
      </c>
      <c r="F145" s="2"/>
      <c r="G145" s="2"/>
      <c r="H145" s="2"/>
    </row>
    <row r="146" spans="1:8" s="5" customFormat="1" ht="13.5" customHeight="1">
      <c r="A146" s="16">
        <v>5</v>
      </c>
      <c r="B146" s="18" t="s">
        <v>291</v>
      </c>
      <c r="C146" s="16">
        <v>2019</v>
      </c>
      <c r="D146" s="74">
        <v>1990</v>
      </c>
      <c r="F146" s="2"/>
      <c r="G146" s="2"/>
      <c r="H146" s="2"/>
    </row>
    <row r="147" spans="1:8" s="5" customFormat="1" ht="13.5" customHeight="1">
      <c r="A147" s="16">
        <v>6</v>
      </c>
      <c r="B147" s="18" t="s">
        <v>289</v>
      </c>
      <c r="C147" s="16">
        <v>2020</v>
      </c>
      <c r="D147" s="74">
        <v>29995</v>
      </c>
      <c r="F147" s="2"/>
      <c r="G147" s="2"/>
      <c r="H147" s="2"/>
    </row>
    <row r="148" spans="1:8" s="5" customFormat="1" ht="13.5" customHeight="1">
      <c r="A148" s="16">
        <v>7</v>
      </c>
      <c r="B148" s="18" t="s">
        <v>292</v>
      </c>
      <c r="C148" s="16">
        <v>2020</v>
      </c>
      <c r="D148" s="74">
        <v>21150</v>
      </c>
      <c r="F148" s="7"/>
      <c r="G148" s="7"/>
      <c r="H148" s="51"/>
    </row>
    <row r="149" spans="1:8" s="5" customFormat="1" ht="13.5" customHeight="1">
      <c r="A149" s="16">
        <v>8</v>
      </c>
      <c r="B149" s="18" t="s">
        <v>294</v>
      </c>
      <c r="C149" s="16">
        <v>2020</v>
      </c>
      <c r="D149" s="74">
        <v>2000</v>
      </c>
      <c r="F149" s="7"/>
      <c r="G149" s="7"/>
      <c r="H149" s="51"/>
    </row>
    <row r="150" spans="1:8" s="5" customFormat="1" ht="13.5" customHeight="1">
      <c r="A150" s="16">
        <v>9</v>
      </c>
      <c r="B150" s="18" t="s">
        <v>281</v>
      </c>
      <c r="C150" s="16">
        <v>2020</v>
      </c>
      <c r="D150" s="74">
        <v>949.01</v>
      </c>
      <c r="F150" s="7"/>
      <c r="G150" s="7"/>
      <c r="H150" s="47"/>
    </row>
    <row r="151" spans="1:8" s="5" customFormat="1" ht="13.5" customHeight="1">
      <c r="A151" s="16">
        <v>10</v>
      </c>
      <c r="B151" s="18" t="s">
        <v>294</v>
      </c>
      <c r="C151" s="16">
        <v>2020</v>
      </c>
      <c r="D151" s="74">
        <v>2000</v>
      </c>
      <c r="F151" s="2"/>
      <c r="G151" s="2"/>
      <c r="H151" s="2"/>
    </row>
    <row r="152" spans="1:8" s="5" customFormat="1" ht="13.5" customHeight="1">
      <c r="A152" s="16">
        <v>11</v>
      </c>
      <c r="B152" s="18" t="s">
        <v>396</v>
      </c>
      <c r="C152" s="16">
        <v>2021</v>
      </c>
      <c r="D152" s="74">
        <v>3899.9</v>
      </c>
      <c r="F152" s="4"/>
      <c r="G152" s="4"/>
      <c r="H152" s="4"/>
    </row>
    <row r="153" spans="1:4" s="4" customFormat="1" ht="12.75" customHeight="1">
      <c r="A153" s="16">
        <v>12</v>
      </c>
      <c r="B153" s="18" t="s">
        <v>399</v>
      </c>
      <c r="C153" s="16">
        <v>2021</v>
      </c>
      <c r="D153" s="74">
        <v>10499.7</v>
      </c>
    </row>
    <row r="154" spans="1:4" s="4" customFormat="1" ht="12.75" customHeight="1">
      <c r="A154" s="16">
        <v>13</v>
      </c>
      <c r="B154" s="18" t="s">
        <v>394</v>
      </c>
      <c r="C154" s="16">
        <v>2021</v>
      </c>
      <c r="D154" s="74">
        <v>3799.9</v>
      </c>
    </row>
    <row r="155" spans="1:4" s="4" customFormat="1" ht="12.75" customHeight="1">
      <c r="A155" s="16">
        <v>14</v>
      </c>
      <c r="B155" s="18" t="s">
        <v>481</v>
      </c>
      <c r="C155" s="16">
        <v>2022</v>
      </c>
      <c r="D155" s="74">
        <v>3500</v>
      </c>
    </row>
    <row r="156" spans="1:4" s="4" customFormat="1" ht="12.75" customHeight="1">
      <c r="A156" s="16">
        <v>15</v>
      </c>
      <c r="B156" s="18" t="s">
        <v>481</v>
      </c>
      <c r="C156" s="16">
        <v>2022</v>
      </c>
      <c r="D156" s="74">
        <v>3500</v>
      </c>
    </row>
    <row r="157" spans="1:4" s="4" customFormat="1" ht="12.75" customHeight="1">
      <c r="A157" s="16">
        <v>16</v>
      </c>
      <c r="B157" s="18" t="s">
        <v>482</v>
      </c>
      <c r="C157" s="16">
        <v>2022</v>
      </c>
      <c r="D157" s="74">
        <v>2140</v>
      </c>
    </row>
    <row r="158" spans="1:4" s="5" customFormat="1" ht="13.5" customHeight="1">
      <c r="A158" s="142" t="s">
        <v>0</v>
      </c>
      <c r="B158" s="142"/>
      <c r="C158" s="142"/>
      <c r="D158" s="77">
        <f>SUM(D142:D157)</f>
        <v>111313.50999999998</v>
      </c>
    </row>
    <row r="159" spans="1:4" ht="18" customHeight="1">
      <c r="A159" s="136" t="s">
        <v>200</v>
      </c>
      <c r="B159" s="136"/>
      <c r="C159" s="136"/>
      <c r="D159" s="136"/>
    </row>
    <row r="160" spans="1:4" s="5" customFormat="1" ht="18.75" customHeight="1">
      <c r="A160" s="16"/>
      <c r="B160" s="18" t="s">
        <v>79</v>
      </c>
      <c r="C160" s="16"/>
      <c r="D160" s="74"/>
    </row>
    <row r="161" spans="1:4" s="2" customFormat="1" ht="18" customHeight="1">
      <c r="A161" s="136" t="s">
        <v>201</v>
      </c>
      <c r="B161" s="136"/>
      <c r="C161" s="136"/>
      <c r="D161" s="136"/>
    </row>
    <row r="162" spans="1:4" s="5" customFormat="1" ht="18.75" customHeight="1">
      <c r="A162" s="16"/>
      <c r="B162" s="18" t="s">
        <v>79</v>
      </c>
      <c r="C162" s="16"/>
      <c r="D162" s="74"/>
    </row>
    <row r="163" spans="1:8" s="5" customFormat="1" ht="18.75" customHeight="1">
      <c r="A163" s="136" t="s">
        <v>202</v>
      </c>
      <c r="B163" s="136"/>
      <c r="C163" s="136"/>
      <c r="D163" s="136"/>
      <c r="F163" s="7"/>
      <c r="G163" s="7"/>
      <c r="H163" s="21"/>
    </row>
    <row r="164" spans="1:8" s="5" customFormat="1" ht="13.5" customHeight="1">
      <c r="A164" s="16">
        <v>1</v>
      </c>
      <c r="B164" s="18" t="s">
        <v>471</v>
      </c>
      <c r="C164" s="16">
        <v>2019</v>
      </c>
      <c r="D164" s="74">
        <v>849.99</v>
      </c>
      <c r="F164" s="52"/>
      <c r="G164" s="7"/>
      <c r="H164" s="51"/>
    </row>
    <row r="165" spans="1:8" s="5" customFormat="1" ht="13.5" customHeight="1">
      <c r="A165" s="16">
        <v>2</v>
      </c>
      <c r="B165" s="18" t="s">
        <v>472</v>
      </c>
      <c r="C165" s="16">
        <v>2019</v>
      </c>
      <c r="D165" s="74">
        <v>1199.99</v>
      </c>
      <c r="F165" s="7"/>
      <c r="G165" s="7"/>
      <c r="H165" s="43"/>
    </row>
    <row r="166" spans="1:8" s="5" customFormat="1" ht="13.5" customHeight="1">
      <c r="A166" s="16">
        <v>3</v>
      </c>
      <c r="B166" s="18" t="s">
        <v>473</v>
      </c>
      <c r="C166" s="16">
        <v>2018</v>
      </c>
      <c r="D166" s="74">
        <f>5*2480</f>
        <v>12400</v>
      </c>
      <c r="E166" s="4"/>
      <c r="F166" s="7"/>
      <c r="G166" s="7"/>
      <c r="H166" s="43"/>
    </row>
    <row r="167" spans="1:8" s="5" customFormat="1" ht="13.5" customHeight="1">
      <c r="A167" s="16">
        <v>4</v>
      </c>
      <c r="B167" s="18" t="s">
        <v>275</v>
      </c>
      <c r="C167" s="16">
        <v>2020</v>
      </c>
      <c r="D167" s="74">
        <v>3499</v>
      </c>
      <c r="F167" s="7"/>
      <c r="G167" s="7"/>
      <c r="H167" s="43"/>
    </row>
    <row r="168" spans="1:8" s="5" customFormat="1" ht="13.5" customHeight="1">
      <c r="A168" s="16">
        <v>5</v>
      </c>
      <c r="B168" s="18" t="s">
        <v>275</v>
      </c>
      <c r="C168" s="16">
        <v>2022</v>
      </c>
      <c r="D168" s="74">
        <v>3740</v>
      </c>
      <c r="F168" s="7"/>
      <c r="G168" s="7"/>
      <c r="H168" s="53"/>
    </row>
    <row r="169" spans="1:8" s="5" customFormat="1" ht="13.5" customHeight="1">
      <c r="A169" s="16">
        <v>6</v>
      </c>
      <c r="B169" s="18" t="s">
        <v>469</v>
      </c>
      <c r="C169" s="16">
        <v>2022</v>
      </c>
      <c r="D169" s="74">
        <v>1279</v>
      </c>
      <c r="F169" s="7"/>
      <c r="G169" s="7"/>
      <c r="H169" s="53"/>
    </row>
    <row r="170" spans="1:4" ht="13.5" customHeight="1">
      <c r="A170" s="142" t="s">
        <v>0</v>
      </c>
      <c r="B170" s="142"/>
      <c r="C170" s="142"/>
      <c r="D170" s="76">
        <f>SUM(D164:D169)</f>
        <v>22967.98</v>
      </c>
    </row>
    <row r="171" spans="1:9" s="2" customFormat="1" ht="13.5">
      <c r="A171" s="86"/>
      <c r="B171" s="87"/>
      <c r="C171" s="86"/>
      <c r="D171" s="88"/>
      <c r="I171" s="8"/>
    </row>
    <row r="172" spans="1:9" ht="13.5">
      <c r="A172" s="86"/>
      <c r="B172" s="87"/>
      <c r="C172" s="86"/>
      <c r="D172" s="88"/>
      <c r="I172" s="8"/>
    </row>
    <row r="173" spans="1:4" ht="21" customHeight="1">
      <c r="A173" s="146" t="s">
        <v>186</v>
      </c>
      <c r="B173" s="146"/>
      <c r="C173" s="146"/>
      <c r="D173" s="146"/>
    </row>
    <row r="174" spans="1:4" s="2" customFormat="1" ht="27">
      <c r="A174" s="12" t="s">
        <v>13</v>
      </c>
      <c r="B174" s="12" t="s">
        <v>21</v>
      </c>
      <c r="C174" s="12" t="s">
        <v>22</v>
      </c>
      <c r="D174" s="46" t="s">
        <v>23</v>
      </c>
    </row>
    <row r="175" spans="1:4" ht="17.25" customHeight="1">
      <c r="A175" s="136" t="s">
        <v>77</v>
      </c>
      <c r="B175" s="136"/>
      <c r="C175" s="136"/>
      <c r="D175" s="136"/>
    </row>
    <row r="176" spans="1:8" s="2" customFormat="1" ht="13.5">
      <c r="A176" s="16">
        <v>1</v>
      </c>
      <c r="B176" s="18" t="s">
        <v>400</v>
      </c>
      <c r="C176" s="16">
        <v>2021</v>
      </c>
      <c r="D176" s="74">
        <v>3633.42</v>
      </c>
      <c r="F176" s="7"/>
      <c r="G176" s="7"/>
      <c r="H176" s="47"/>
    </row>
    <row r="177" spans="1:4" s="2" customFormat="1" ht="13.5">
      <c r="A177" s="142" t="s">
        <v>0</v>
      </c>
      <c r="B177" s="142"/>
      <c r="C177" s="142"/>
      <c r="D177" s="76">
        <f>SUM(D176:D176)</f>
        <v>3633.42</v>
      </c>
    </row>
    <row r="178" spans="1:4" ht="21" customHeight="1">
      <c r="A178" s="136" t="s">
        <v>206</v>
      </c>
      <c r="B178" s="136"/>
      <c r="C178" s="136"/>
      <c r="D178" s="136"/>
    </row>
    <row r="179" spans="1:8" s="2" customFormat="1" ht="13.5">
      <c r="A179" s="16">
        <v>1</v>
      </c>
      <c r="B179" s="18" t="s">
        <v>276</v>
      </c>
      <c r="C179" s="16">
        <v>2019</v>
      </c>
      <c r="D179" s="74">
        <v>3966.75</v>
      </c>
      <c r="F179" s="8"/>
      <c r="G179" s="8"/>
      <c r="H179" s="8"/>
    </row>
    <row r="180" spans="1:4" ht="13.5">
      <c r="A180" s="142" t="s">
        <v>0</v>
      </c>
      <c r="B180" s="142"/>
      <c r="C180" s="142"/>
      <c r="D180" s="76">
        <f>SUM(D179)</f>
        <v>3966.75</v>
      </c>
    </row>
    <row r="181" spans="1:4" ht="13.5">
      <c r="A181" s="14"/>
      <c r="C181" s="13"/>
      <c r="D181" s="89"/>
    </row>
    <row r="182" spans="1:4" s="4" customFormat="1" ht="13.5">
      <c r="A182" s="14"/>
      <c r="B182" s="14"/>
      <c r="C182" s="13"/>
      <c r="D182" s="89"/>
    </row>
    <row r="183" spans="1:4" s="4" customFormat="1" ht="22.5" customHeight="1">
      <c r="A183" s="14"/>
      <c r="B183" s="147" t="s">
        <v>24</v>
      </c>
      <c r="C183" s="148"/>
      <c r="D183" s="90">
        <f>SUM(D50,D72,D88,D92,D95,D101)</f>
        <v>307006.67</v>
      </c>
    </row>
    <row r="184" spans="1:4" s="4" customFormat="1" ht="22.5" customHeight="1">
      <c r="A184" s="14"/>
      <c r="B184" s="147" t="s">
        <v>25</v>
      </c>
      <c r="C184" s="148"/>
      <c r="D184" s="90">
        <f>SUM(D125,D140,D158,D170)</f>
        <v>317283.24</v>
      </c>
    </row>
    <row r="185" spans="1:4" s="4" customFormat="1" ht="22.5" customHeight="1">
      <c r="A185" s="14"/>
      <c r="B185" s="147" t="s">
        <v>187</v>
      </c>
      <c r="C185" s="148"/>
      <c r="D185" s="90">
        <f>SUM(D177,D180)</f>
        <v>7600.17</v>
      </c>
    </row>
    <row r="186" spans="1:4" s="4" customFormat="1" ht="13.5">
      <c r="A186" s="14"/>
      <c r="B186" s="14"/>
      <c r="C186" s="13"/>
      <c r="D186" s="89"/>
    </row>
    <row r="187" spans="1:4" s="4" customFormat="1" ht="13.5">
      <c r="A187" s="14"/>
      <c r="B187" s="14"/>
      <c r="C187" s="13"/>
      <c r="D187" s="89"/>
    </row>
    <row r="188" spans="1:4" s="4" customFormat="1" ht="13.5">
      <c r="A188" s="14"/>
      <c r="B188" s="14"/>
      <c r="C188" s="13"/>
      <c r="D188" s="89"/>
    </row>
    <row r="189" spans="1:4" s="4" customFormat="1" ht="13.5">
      <c r="A189" s="14"/>
      <c r="B189" s="14"/>
      <c r="C189" s="13"/>
      <c r="D189" s="89"/>
    </row>
    <row r="190" spans="1:4" s="4" customFormat="1" ht="13.5">
      <c r="A190" s="14"/>
      <c r="B190" s="14"/>
      <c r="C190" s="13"/>
      <c r="D190" s="89"/>
    </row>
    <row r="191" spans="1:4" s="4" customFormat="1" ht="13.5">
      <c r="A191" s="14"/>
      <c r="B191" s="14"/>
      <c r="C191" s="13"/>
      <c r="D191" s="89"/>
    </row>
    <row r="192" spans="1:4" s="4" customFormat="1" ht="13.5">
      <c r="A192" s="14"/>
      <c r="B192" s="14"/>
      <c r="C192" s="13"/>
      <c r="D192" s="89"/>
    </row>
    <row r="193" spans="1:4" s="4" customFormat="1" ht="13.5">
      <c r="A193" s="14"/>
      <c r="B193" s="14"/>
      <c r="C193" s="13"/>
      <c r="D193" s="89"/>
    </row>
    <row r="194" spans="1:4" s="4" customFormat="1" ht="13.5">
      <c r="A194" s="14"/>
      <c r="B194" s="14"/>
      <c r="C194" s="13"/>
      <c r="D194" s="89"/>
    </row>
    <row r="195" spans="1:4" s="4" customFormat="1" ht="13.5">
      <c r="A195" s="14"/>
      <c r="B195" s="14"/>
      <c r="C195" s="13"/>
      <c r="D195" s="89"/>
    </row>
    <row r="196" spans="1:4" s="4" customFormat="1" ht="13.5">
      <c r="A196" s="14"/>
      <c r="B196" s="14"/>
      <c r="C196" s="13"/>
      <c r="D196" s="89"/>
    </row>
    <row r="197" spans="1:4" s="4" customFormat="1" ht="13.5">
      <c r="A197" s="14"/>
      <c r="B197" s="14"/>
      <c r="C197" s="13"/>
      <c r="D197" s="89"/>
    </row>
    <row r="198" spans="1:4" s="4" customFormat="1" ht="13.5">
      <c r="A198" s="14"/>
      <c r="B198" s="14"/>
      <c r="C198" s="13"/>
      <c r="D198" s="89"/>
    </row>
    <row r="199" spans="1:4" s="4" customFormat="1" ht="13.5">
      <c r="A199" s="14"/>
      <c r="B199" s="14"/>
      <c r="C199" s="13"/>
      <c r="D199" s="89"/>
    </row>
    <row r="200" spans="1:4" s="4" customFormat="1" ht="13.5">
      <c r="A200" s="14"/>
      <c r="B200" s="14"/>
      <c r="C200" s="13"/>
      <c r="D200" s="89"/>
    </row>
    <row r="201" spans="1:4" s="4" customFormat="1" ht="13.5">
      <c r="A201" s="14"/>
      <c r="B201" s="14"/>
      <c r="C201" s="13"/>
      <c r="D201" s="89"/>
    </row>
    <row r="202" spans="1:4" s="4" customFormat="1" ht="13.5">
      <c r="A202" s="14"/>
      <c r="B202" s="14"/>
      <c r="C202" s="13"/>
      <c r="D202" s="89"/>
    </row>
    <row r="203" spans="1:4" s="4" customFormat="1" ht="13.5">
      <c r="A203" s="14"/>
      <c r="B203" s="14"/>
      <c r="C203" s="13"/>
      <c r="D203" s="89"/>
    </row>
    <row r="204" spans="1:4" s="4" customFormat="1" ht="13.5">
      <c r="A204" s="14"/>
      <c r="B204" s="14"/>
      <c r="C204" s="13"/>
      <c r="D204" s="89"/>
    </row>
    <row r="205" spans="1:4" s="4" customFormat="1" ht="13.5">
      <c r="A205" s="14"/>
      <c r="B205" s="14"/>
      <c r="C205" s="13"/>
      <c r="D205" s="89"/>
    </row>
    <row r="206" spans="1:4" s="4" customFormat="1" ht="13.5">
      <c r="A206" s="14"/>
      <c r="B206" s="14"/>
      <c r="C206" s="13"/>
      <c r="D206" s="89"/>
    </row>
    <row r="207" spans="1:4" s="4" customFormat="1" ht="13.5">
      <c r="A207" s="14"/>
      <c r="B207" s="14"/>
      <c r="C207" s="13"/>
      <c r="D207" s="89"/>
    </row>
    <row r="208" spans="1:4" s="4" customFormat="1" ht="13.5">
      <c r="A208" s="14"/>
      <c r="B208" s="14"/>
      <c r="C208" s="13"/>
      <c r="D208" s="89"/>
    </row>
    <row r="209" spans="1:4" s="4" customFormat="1" ht="13.5">
      <c r="A209" s="14"/>
      <c r="B209" s="14"/>
      <c r="C209" s="13"/>
      <c r="D209" s="89"/>
    </row>
    <row r="210" spans="1:4" s="4" customFormat="1" ht="18" customHeight="1">
      <c r="A210" s="14"/>
      <c r="B210" s="14"/>
      <c r="C210" s="13"/>
      <c r="D210" s="89"/>
    </row>
    <row r="211" spans="1:4" ht="13.5">
      <c r="A211" s="14"/>
      <c r="C211" s="13"/>
      <c r="D211" s="89"/>
    </row>
    <row r="212" spans="1:4" s="4" customFormat="1" ht="13.5">
      <c r="A212" s="14"/>
      <c r="B212" s="14"/>
      <c r="C212" s="13"/>
      <c r="D212" s="89"/>
    </row>
    <row r="213" spans="1:4" s="4" customFormat="1" ht="13.5">
      <c r="A213" s="14"/>
      <c r="B213" s="14"/>
      <c r="C213" s="13"/>
      <c r="D213" s="89"/>
    </row>
    <row r="214" spans="1:4" s="4" customFormat="1" ht="13.5">
      <c r="A214" s="14"/>
      <c r="B214" s="14"/>
      <c r="C214" s="13"/>
      <c r="D214" s="89"/>
    </row>
    <row r="215" spans="1:4" s="4" customFormat="1" ht="18" customHeight="1">
      <c r="A215" s="14"/>
      <c r="B215" s="14"/>
      <c r="C215" s="13"/>
      <c r="D215" s="89"/>
    </row>
    <row r="216" spans="1:4" ht="13.5">
      <c r="A216" s="14"/>
      <c r="C216" s="13"/>
      <c r="D216" s="89"/>
    </row>
    <row r="217" spans="1:4" ht="14.25" customHeight="1">
      <c r="A217" s="14"/>
      <c r="C217" s="13"/>
      <c r="D217" s="89"/>
    </row>
    <row r="218" spans="1:4" ht="14.25" customHeight="1">
      <c r="A218" s="14"/>
      <c r="C218" s="13"/>
      <c r="D218" s="89"/>
    </row>
    <row r="219" spans="1:4" ht="14.25" customHeight="1">
      <c r="A219" s="14"/>
      <c r="C219" s="13"/>
      <c r="D219" s="89"/>
    </row>
    <row r="220" spans="1:4" ht="13.5">
      <c r="A220" s="14"/>
      <c r="C220" s="13"/>
      <c r="D220" s="89"/>
    </row>
    <row r="221" spans="1:4" ht="14.25" customHeight="1">
      <c r="A221" s="14"/>
      <c r="C221" s="13"/>
      <c r="D221" s="89"/>
    </row>
    <row r="222" spans="1:4" ht="13.5">
      <c r="A222" s="14"/>
      <c r="C222" s="13"/>
      <c r="D222" s="89"/>
    </row>
    <row r="223" spans="1:4" ht="14.25" customHeight="1">
      <c r="A223" s="14"/>
      <c r="C223" s="13"/>
      <c r="D223" s="89"/>
    </row>
    <row r="224" spans="1:4" ht="13.5">
      <c r="A224" s="14"/>
      <c r="C224" s="13"/>
      <c r="D224" s="89"/>
    </row>
    <row r="225" spans="1:4" s="4" customFormat="1" ht="30" customHeight="1">
      <c r="A225" s="14"/>
      <c r="B225" s="14"/>
      <c r="C225" s="13"/>
      <c r="D225" s="89"/>
    </row>
    <row r="226" spans="1:4" s="4" customFormat="1" ht="13.5">
      <c r="A226" s="14"/>
      <c r="B226" s="14"/>
      <c r="C226" s="13"/>
      <c r="D226" s="89"/>
    </row>
    <row r="227" spans="1:4" s="4" customFormat="1" ht="13.5">
      <c r="A227" s="14"/>
      <c r="B227" s="14"/>
      <c r="C227" s="13"/>
      <c r="D227" s="89"/>
    </row>
    <row r="228" spans="1:4" s="4" customFormat="1" ht="13.5">
      <c r="A228" s="14"/>
      <c r="B228" s="14"/>
      <c r="C228" s="13"/>
      <c r="D228" s="89"/>
    </row>
    <row r="229" spans="1:4" s="4" customFormat="1" ht="13.5">
      <c r="A229" s="14"/>
      <c r="B229" s="14"/>
      <c r="C229" s="13"/>
      <c r="D229" s="89"/>
    </row>
    <row r="230" spans="1:4" s="4" customFormat="1" ht="13.5">
      <c r="A230" s="14"/>
      <c r="B230" s="14"/>
      <c r="C230" s="13"/>
      <c r="D230" s="89"/>
    </row>
    <row r="231" spans="1:4" s="4" customFormat="1" ht="13.5">
      <c r="A231" s="14"/>
      <c r="B231" s="14"/>
      <c r="C231" s="13"/>
      <c r="D231" s="89"/>
    </row>
    <row r="232" spans="1:4" s="4" customFormat="1" ht="13.5">
      <c r="A232" s="14"/>
      <c r="B232" s="14"/>
      <c r="C232" s="13"/>
      <c r="D232" s="89"/>
    </row>
    <row r="233" spans="1:4" s="4" customFormat="1" ht="13.5">
      <c r="A233" s="14"/>
      <c r="B233" s="14"/>
      <c r="C233" s="13"/>
      <c r="D233" s="89"/>
    </row>
    <row r="234" spans="1:4" s="4" customFormat="1" ht="13.5">
      <c r="A234" s="14"/>
      <c r="B234" s="14"/>
      <c r="C234" s="13"/>
      <c r="D234" s="89"/>
    </row>
    <row r="235" spans="1:4" s="4" customFormat="1" ht="13.5">
      <c r="A235" s="14"/>
      <c r="B235" s="14"/>
      <c r="C235" s="13"/>
      <c r="D235" s="89"/>
    </row>
    <row r="236" spans="1:4" s="4" customFormat="1" ht="13.5">
      <c r="A236" s="14"/>
      <c r="B236" s="14"/>
      <c r="C236" s="13"/>
      <c r="D236" s="89"/>
    </row>
    <row r="237" spans="1:4" s="4" customFormat="1" ht="13.5">
      <c r="A237" s="14"/>
      <c r="B237" s="14"/>
      <c r="C237" s="13"/>
      <c r="D237" s="89"/>
    </row>
    <row r="238" spans="1:4" s="4" customFormat="1" ht="13.5">
      <c r="A238" s="14"/>
      <c r="B238" s="14"/>
      <c r="C238" s="13"/>
      <c r="D238" s="89"/>
    </row>
    <row r="239" spans="1:4" s="4" customFormat="1" ht="13.5">
      <c r="A239" s="14"/>
      <c r="B239" s="14"/>
      <c r="C239" s="13"/>
      <c r="D239" s="89"/>
    </row>
    <row r="240" spans="1:4" ht="13.5">
      <c r="A240" s="14"/>
      <c r="C240" s="13"/>
      <c r="D240" s="89"/>
    </row>
    <row r="241" spans="1:4" ht="13.5">
      <c r="A241" s="14"/>
      <c r="C241" s="13"/>
      <c r="D241" s="89"/>
    </row>
    <row r="242" spans="1:4" ht="18" customHeight="1">
      <c r="A242" s="14"/>
      <c r="C242" s="13"/>
      <c r="D242" s="89"/>
    </row>
    <row r="243" spans="1:4" ht="20.25" customHeight="1">
      <c r="A243" s="14"/>
      <c r="C243" s="13"/>
      <c r="D243" s="89"/>
    </row>
    <row r="244" spans="1:4" ht="13.5">
      <c r="A244" s="14"/>
      <c r="C244" s="13"/>
      <c r="D244" s="89"/>
    </row>
    <row r="245" spans="1:4" ht="13.5">
      <c r="A245" s="14"/>
      <c r="C245" s="13"/>
      <c r="D245" s="89"/>
    </row>
    <row r="246" spans="1:4" ht="13.5">
      <c r="A246" s="14"/>
      <c r="C246" s="13"/>
      <c r="D246" s="89"/>
    </row>
    <row r="247" spans="1:4" ht="13.5">
      <c r="A247" s="14"/>
      <c r="C247" s="13"/>
      <c r="D247" s="89"/>
    </row>
    <row r="248" spans="1:4" ht="13.5">
      <c r="A248" s="14"/>
      <c r="C248" s="13"/>
      <c r="D248" s="89"/>
    </row>
    <row r="249" spans="1:4" ht="13.5">
      <c r="A249" s="14"/>
      <c r="C249" s="13"/>
      <c r="D249" s="89"/>
    </row>
    <row r="250" spans="1:4" ht="13.5">
      <c r="A250" s="14"/>
      <c r="C250" s="13"/>
      <c r="D250" s="89"/>
    </row>
    <row r="251" spans="1:4" ht="13.5">
      <c r="A251" s="14"/>
      <c r="C251" s="13"/>
      <c r="D251" s="89"/>
    </row>
    <row r="252" spans="1:4" ht="13.5">
      <c r="A252" s="14"/>
      <c r="C252" s="13"/>
      <c r="D252" s="89"/>
    </row>
    <row r="253" spans="1:4" ht="13.5">
      <c r="A253" s="14"/>
      <c r="C253" s="13"/>
      <c r="D253" s="89"/>
    </row>
    <row r="254" spans="1:4" ht="13.5">
      <c r="A254" s="14"/>
      <c r="C254" s="13"/>
      <c r="D254" s="89"/>
    </row>
    <row r="255" spans="1:4" ht="13.5">
      <c r="A255" s="14"/>
      <c r="C255" s="13"/>
      <c r="D255" s="89"/>
    </row>
    <row r="256" spans="1:4" ht="13.5">
      <c r="A256" s="14"/>
      <c r="C256" s="13"/>
      <c r="D256" s="89"/>
    </row>
    <row r="257" spans="1:4" ht="13.5">
      <c r="A257" s="14"/>
      <c r="C257" s="13"/>
      <c r="D257" s="89"/>
    </row>
    <row r="258" spans="1:4" ht="13.5">
      <c r="A258" s="14"/>
      <c r="C258" s="13"/>
      <c r="D258" s="89"/>
    </row>
    <row r="259" spans="1:4" ht="13.5">
      <c r="A259" s="14"/>
      <c r="C259" s="13"/>
      <c r="D259" s="89"/>
    </row>
    <row r="260" spans="1:4" ht="13.5">
      <c r="A260" s="14"/>
      <c r="C260" s="13"/>
      <c r="D260" s="89"/>
    </row>
    <row r="261" spans="1:4" ht="13.5">
      <c r="A261" s="14"/>
      <c r="C261" s="13"/>
      <c r="D261" s="89"/>
    </row>
    <row r="262" spans="1:4" ht="13.5">
      <c r="A262" s="14"/>
      <c r="C262" s="13"/>
      <c r="D262" s="89"/>
    </row>
    <row r="263" spans="1:4" ht="13.5">
      <c r="A263" s="14"/>
      <c r="C263" s="13"/>
      <c r="D263" s="89"/>
    </row>
    <row r="264" spans="1:4" ht="13.5">
      <c r="A264" s="14"/>
      <c r="C264" s="13"/>
      <c r="D264" s="89"/>
    </row>
    <row r="265" spans="1:4" ht="13.5">
      <c r="A265" s="14"/>
      <c r="C265" s="13"/>
      <c r="D265" s="89"/>
    </row>
    <row r="266" spans="1:4" ht="13.5">
      <c r="A266" s="14"/>
      <c r="C266" s="13"/>
      <c r="D266" s="89"/>
    </row>
    <row r="267" spans="1:4" ht="13.5">
      <c r="A267" s="14"/>
      <c r="C267" s="13"/>
      <c r="D267" s="89"/>
    </row>
    <row r="268" spans="1:4" ht="13.5">
      <c r="A268" s="14"/>
      <c r="C268" s="13"/>
      <c r="D268" s="89"/>
    </row>
    <row r="269" spans="1:4" ht="13.5">
      <c r="A269" s="14"/>
      <c r="C269" s="13"/>
      <c r="D269" s="89"/>
    </row>
    <row r="270" spans="1:4" ht="13.5">
      <c r="A270" s="14"/>
      <c r="C270" s="13"/>
      <c r="D270" s="89"/>
    </row>
    <row r="271" spans="1:4" ht="13.5">
      <c r="A271" s="14"/>
      <c r="C271" s="13"/>
      <c r="D271" s="89"/>
    </row>
    <row r="272" spans="1:4" ht="13.5">
      <c r="A272" s="14"/>
      <c r="C272" s="13"/>
      <c r="D272" s="89"/>
    </row>
    <row r="273" spans="1:4" ht="13.5">
      <c r="A273" s="14"/>
      <c r="C273" s="13"/>
      <c r="D273" s="89"/>
    </row>
    <row r="274" spans="1:4" ht="13.5">
      <c r="A274" s="14"/>
      <c r="C274" s="13"/>
      <c r="D274" s="89"/>
    </row>
    <row r="275" spans="1:4" ht="13.5">
      <c r="A275" s="14"/>
      <c r="C275" s="13"/>
      <c r="D275" s="89"/>
    </row>
    <row r="276" spans="1:4" ht="13.5">
      <c r="A276" s="14"/>
      <c r="C276" s="13"/>
      <c r="D276" s="89"/>
    </row>
    <row r="277" spans="1:4" ht="13.5">
      <c r="A277" s="14"/>
      <c r="C277" s="13"/>
      <c r="D277" s="89"/>
    </row>
    <row r="278" spans="1:4" ht="13.5">
      <c r="A278" s="14"/>
      <c r="C278" s="13"/>
      <c r="D278" s="89"/>
    </row>
    <row r="279" spans="1:4" ht="13.5">
      <c r="A279" s="14"/>
      <c r="C279" s="13"/>
      <c r="D279" s="89"/>
    </row>
    <row r="280" spans="1:4" ht="13.5">
      <c r="A280" s="14"/>
      <c r="C280" s="13"/>
      <c r="D280" s="89"/>
    </row>
    <row r="281" spans="1:4" ht="13.5">
      <c r="A281" s="14"/>
      <c r="C281" s="13"/>
      <c r="D281" s="89"/>
    </row>
    <row r="282" spans="1:4" ht="13.5">
      <c r="A282" s="14"/>
      <c r="C282" s="13"/>
      <c r="D282" s="89"/>
    </row>
    <row r="283" spans="1:4" ht="13.5">
      <c r="A283" s="14"/>
      <c r="C283" s="13"/>
      <c r="D283" s="89"/>
    </row>
    <row r="284" spans="1:4" ht="13.5">
      <c r="A284" s="14"/>
      <c r="C284" s="13"/>
      <c r="D284" s="89"/>
    </row>
    <row r="285" spans="1:4" ht="13.5">
      <c r="A285" s="14"/>
      <c r="C285" s="13"/>
      <c r="D285" s="89"/>
    </row>
    <row r="286" spans="1:4" ht="13.5">
      <c r="A286" s="14"/>
      <c r="C286" s="13"/>
      <c r="D286" s="89"/>
    </row>
    <row r="287" spans="1:4" ht="13.5">
      <c r="A287" s="14"/>
      <c r="C287" s="13"/>
      <c r="D287" s="89"/>
    </row>
    <row r="288" spans="1:4" ht="13.5">
      <c r="A288" s="14"/>
      <c r="C288" s="13"/>
      <c r="D288" s="89"/>
    </row>
    <row r="289" spans="1:4" ht="13.5">
      <c r="A289" s="14"/>
      <c r="C289" s="13"/>
      <c r="D289" s="89"/>
    </row>
    <row r="290" spans="1:4" ht="13.5">
      <c r="A290" s="14"/>
      <c r="C290" s="13"/>
      <c r="D290" s="89"/>
    </row>
    <row r="291" spans="1:4" ht="13.5">
      <c r="A291" s="14"/>
      <c r="C291" s="13"/>
      <c r="D291" s="89"/>
    </row>
    <row r="292" spans="1:4" ht="13.5">
      <c r="A292" s="14"/>
      <c r="C292" s="13"/>
      <c r="D292" s="89"/>
    </row>
    <row r="293" spans="1:4" ht="13.5">
      <c r="A293" s="14"/>
      <c r="C293" s="13"/>
      <c r="D293" s="89"/>
    </row>
    <row r="294" spans="1:4" ht="13.5">
      <c r="A294" s="14"/>
      <c r="C294" s="13"/>
      <c r="D294" s="89"/>
    </row>
    <row r="295" spans="1:4" ht="13.5">
      <c r="A295" s="14"/>
      <c r="C295" s="13"/>
      <c r="D295" s="89"/>
    </row>
    <row r="296" spans="1:4" ht="13.5">
      <c r="A296" s="14"/>
      <c r="C296" s="13"/>
      <c r="D296" s="89"/>
    </row>
    <row r="297" spans="1:4" ht="13.5">
      <c r="A297" s="14"/>
      <c r="C297" s="13"/>
      <c r="D297" s="89"/>
    </row>
    <row r="298" spans="1:4" ht="13.5">
      <c r="A298" s="14"/>
      <c r="C298" s="13"/>
      <c r="D298" s="89"/>
    </row>
    <row r="299" spans="1:4" ht="13.5">
      <c r="A299" s="14"/>
      <c r="C299" s="13"/>
      <c r="D299" s="89"/>
    </row>
    <row r="300" spans="1:4" ht="13.5">
      <c r="A300" s="14"/>
      <c r="C300" s="13"/>
      <c r="D300" s="89"/>
    </row>
    <row r="301" spans="1:4" ht="13.5">
      <c r="A301" s="14"/>
      <c r="C301" s="13"/>
      <c r="D301" s="89"/>
    </row>
    <row r="302" spans="1:4" ht="13.5">
      <c r="A302" s="14"/>
      <c r="C302" s="13"/>
      <c r="D302" s="89"/>
    </row>
    <row r="303" spans="1:4" ht="13.5">
      <c r="A303" s="14"/>
      <c r="C303" s="13"/>
      <c r="D303" s="89"/>
    </row>
    <row r="304" spans="1:4" ht="13.5">
      <c r="A304" s="14"/>
      <c r="C304" s="13"/>
      <c r="D304" s="89"/>
    </row>
    <row r="305" spans="1:4" ht="13.5">
      <c r="A305" s="14"/>
      <c r="C305" s="13"/>
      <c r="D305" s="89"/>
    </row>
    <row r="306" spans="1:4" ht="13.5">
      <c r="A306" s="14"/>
      <c r="C306" s="13"/>
      <c r="D306" s="89"/>
    </row>
    <row r="307" spans="1:4" ht="13.5">
      <c r="A307" s="14"/>
      <c r="C307" s="13"/>
      <c r="D307" s="89"/>
    </row>
    <row r="308" spans="1:4" ht="13.5">
      <c r="A308" s="14"/>
      <c r="C308" s="13"/>
      <c r="D308" s="89"/>
    </row>
    <row r="309" spans="1:4" ht="13.5">
      <c r="A309" s="14"/>
      <c r="C309" s="13"/>
      <c r="D309" s="89"/>
    </row>
    <row r="310" spans="1:4" ht="13.5">
      <c r="A310" s="14"/>
      <c r="C310" s="13"/>
      <c r="D310" s="89"/>
    </row>
    <row r="311" spans="1:4" ht="13.5">
      <c r="A311" s="14"/>
      <c r="C311" s="13"/>
      <c r="D311" s="89"/>
    </row>
    <row r="312" spans="1:4" ht="13.5">
      <c r="A312" s="14"/>
      <c r="C312" s="13"/>
      <c r="D312" s="89"/>
    </row>
    <row r="313" spans="1:4" ht="13.5">
      <c r="A313" s="14"/>
      <c r="C313" s="13"/>
      <c r="D313" s="89"/>
    </row>
    <row r="314" spans="1:4" ht="13.5">
      <c r="A314" s="14"/>
      <c r="C314" s="13"/>
      <c r="D314" s="89"/>
    </row>
    <row r="315" spans="1:4" ht="13.5">
      <c r="A315" s="14"/>
      <c r="C315" s="13"/>
      <c r="D315" s="89"/>
    </row>
    <row r="316" spans="1:4" ht="13.5">
      <c r="A316" s="14"/>
      <c r="C316" s="13"/>
      <c r="D316" s="89"/>
    </row>
    <row r="317" spans="1:4" ht="13.5">
      <c r="A317" s="14"/>
      <c r="C317" s="13"/>
      <c r="D317" s="89"/>
    </row>
    <row r="318" spans="1:4" ht="13.5">
      <c r="A318" s="14"/>
      <c r="C318" s="13"/>
      <c r="D318" s="89"/>
    </row>
    <row r="319" spans="1:4" ht="13.5">
      <c r="A319" s="14"/>
      <c r="C319" s="13"/>
      <c r="D319" s="89"/>
    </row>
    <row r="320" spans="1:4" ht="13.5">
      <c r="A320" s="14"/>
      <c r="C320" s="13"/>
      <c r="D320" s="89"/>
    </row>
    <row r="321" spans="1:4" ht="13.5">
      <c r="A321" s="14"/>
      <c r="C321" s="13"/>
      <c r="D321" s="89"/>
    </row>
    <row r="322" spans="1:4" ht="13.5">
      <c r="A322" s="14"/>
      <c r="C322" s="13"/>
      <c r="D322" s="89"/>
    </row>
    <row r="323" spans="1:4" ht="13.5">
      <c r="A323" s="14"/>
      <c r="C323" s="13"/>
      <c r="D323" s="89"/>
    </row>
    <row r="324" spans="1:4" ht="13.5">
      <c r="A324" s="14"/>
      <c r="C324" s="13"/>
      <c r="D324" s="89"/>
    </row>
    <row r="325" spans="1:4" ht="13.5">
      <c r="A325" s="14"/>
      <c r="C325" s="13"/>
      <c r="D325" s="89"/>
    </row>
    <row r="326" spans="1:4" ht="13.5">
      <c r="A326" s="14"/>
      <c r="C326" s="13"/>
      <c r="D326" s="89"/>
    </row>
    <row r="327" spans="1:4" ht="13.5">
      <c r="A327" s="14"/>
      <c r="C327" s="13"/>
      <c r="D327" s="89"/>
    </row>
    <row r="328" spans="1:4" ht="13.5">
      <c r="A328" s="14"/>
      <c r="C328" s="13"/>
      <c r="D328" s="89"/>
    </row>
    <row r="329" spans="1:4" ht="13.5">
      <c r="A329" s="14"/>
      <c r="C329" s="13"/>
      <c r="D329" s="89"/>
    </row>
    <row r="330" spans="1:4" ht="13.5">
      <c r="A330" s="14"/>
      <c r="C330" s="13"/>
      <c r="D330" s="89"/>
    </row>
    <row r="331" spans="1:4" ht="13.5">
      <c r="A331" s="14"/>
      <c r="C331" s="13"/>
      <c r="D331" s="89"/>
    </row>
    <row r="332" spans="1:4" ht="13.5">
      <c r="A332" s="14"/>
      <c r="C332" s="13"/>
      <c r="D332" s="89"/>
    </row>
    <row r="333" spans="1:4" ht="13.5">
      <c r="A333" s="14"/>
      <c r="C333" s="13"/>
      <c r="D333" s="89"/>
    </row>
    <row r="334" spans="1:4" ht="13.5">
      <c r="A334" s="14"/>
      <c r="C334" s="13"/>
      <c r="D334" s="89"/>
    </row>
    <row r="335" spans="1:4" ht="13.5">
      <c r="A335" s="14"/>
      <c r="C335" s="13"/>
      <c r="D335" s="89"/>
    </row>
    <row r="336" spans="1:4" ht="13.5">
      <c r="A336" s="14"/>
      <c r="C336" s="13"/>
      <c r="D336" s="89"/>
    </row>
    <row r="337" spans="1:4" ht="13.5">
      <c r="A337" s="14"/>
      <c r="C337" s="13"/>
      <c r="D337" s="89"/>
    </row>
    <row r="338" spans="1:4" ht="13.5">
      <c r="A338" s="14"/>
      <c r="C338" s="13"/>
      <c r="D338" s="89"/>
    </row>
    <row r="339" spans="1:4" ht="13.5">
      <c r="A339" s="14"/>
      <c r="C339" s="13"/>
      <c r="D339" s="89"/>
    </row>
    <row r="340" spans="1:4" ht="13.5">
      <c r="A340" s="14"/>
      <c r="C340" s="13"/>
      <c r="D340" s="89"/>
    </row>
    <row r="341" spans="1:4" ht="13.5">
      <c r="A341" s="14"/>
      <c r="C341" s="13"/>
      <c r="D341" s="89"/>
    </row>
    <row r="342" spans="1:4" ht="13.5">
      <c r="A342" s="14"/>
      <c r="C342" s="13"/>
      <c r="D342" s="89"/>
    </row>
    <row r="343" spans="1:4" ht="13.5">
      <c r="A343" s="14"/>
      <c r="C343" s="13"/>
      <c r="D343" s="89"/>
    </row>
    <row r="344" spans="1:4" ht="13.5">
      <c r="A344" s="14"/>
      <c r="C344" s="13"/>
      <c r="D344" s="89"/>
    </row>
    <row r="345" spans="1:4" ht="13.5">
      <c r="A345" s="14"/>
      <c r="C345" s="13"/>
      <c r="D345" s="89"/>
    </row>
    <row r="346" spans="1:4" ht="13.5">
      <c r="A346" s="14"/>
      <c r="C346" s="13"/>
      <c r="D346" s="89"/>
    </row>
    <row r="347" spans="1:4" ht="13.5">
      <c r="A347" s="14"/>
      <c r="C347" s="13"/>
      <c r="D347" s="89"/>
    </row>
    <row r="348" spans="1:4" ht="13.5">
      <c r="A348" s="14"/>
      <c r="C348" s="13"/>
      <c r="D348" s="89"/>
    </row>
    <row r="349" spans="1:4" ht="13.5">
      <c r="A349" s="14"/>
      <c r="C349" s="13"/>
      <c r="D349" s="89"/>
    </row>
    <row r="350" spans="1:4" ht="13.5">
      <c r="A350" s="14"/>
      <c r="C350" s="13"/>
      <c r="D350" s="89"/>
    </row>
    <row r="351" spans="1:4" ht="13.5">
      <c r="A351" s="14"/>
      <c r="C351" s="13"/>
      <c r="D351" s="89"/>
    </row>
    <row r="352" spans="1:4" ht="13.5">
      <c r="A352" s="14"/>
      <c r="C352" s="13"/>
      <c r="D352" s="89"/>
    </row>
    <row r="353" spans="1:4" ht="13.5">
      <c r="A353" s="14"/>
      <c r="C353" s="13"/>
      <c r="D353" s="89"/>
    </row>
    <row r="354" spans="1:4" ht="13.5">
      <c r="A354" s="14"/>
      <c r="C354" s="13"/>
      <c r="D354" s="89"/>
    </row>
    <row r="355" spans="1:4" ht="13.5">
      <c r="A355" s="14"/>
      <c r="C355" s="13"/>
      <c r="D355" s="89"/>
    </row>
    <row r="356" spans="1:4" ht="13.5">
      <c r="A356" s="14"/>
      <c r="C356" s="13"/>
      <c r="D356" s="89"/>
    </row>
    <row r="357" spans="1:4" ht="13.5">
      <c r="A357" s="14"/>
      <c r="C357" s="13"/>
      <c r="D357" s="89"/>
    </row>
    <row r="358" spans="1:4" ht="13.5">
      <c r="A358" s="14"/>
      <c r="C358" s="13"/>
      <c r="D358" s="89"/>
    </row>
    <row r="359" spans="1:4" ht="13.5">
      <c r="A359" s="14"/>
      <c r="C359" s="13"/>
      <c r="D359" s="89"/>
    </row>
    <row r="360" spans="1:4" ht="13.5">
      <c r="A360" s="14"/>
      <c r="C360" s="13"/>
      <c r="D360" s="89"/>
    </row>
    <row r="361" spans="1:4" ht="13.5">
      <c r="A361" s="14"/>
      <c r="C361" s="13"/>
      <c r="D361" s="89"/>
    </row>
    <row r="362" spans="1:4" ht="13.5">
      <c r="A362" s="14"/>
      <c r="C362" s="13"/>
      <c r="D362" s="89"/>
    </row>
    <row r="363" spans="1:4" ht="13.5">
      <c r="A363" s="14"/>
      <c r="C363" s="13"/>
      <c r="D363" s="89"/>
    </row>
    <row r="364" spans="1:4" ht="13.5">
      <c r="A364" s="14"/>
      <c r="C364" s="13"/>
      <c r="D364" s="89"/>
    </row>
    <row r="365" spans="1:4" ht="13.5">
      <c r="A365" s="14"/>
      <c r="C365" s="13"/>
      <c r="D365" s="89"/>
    </row>
    <row r="366" spans="1:4" ht="13.5">
      <c r="A366" s="14"/>
      <c r="C366" s="13"/>
      <c r="D366" s="89"/>
    </row>
    <row r="367" spans="1:4" ht="13.5">
      <c r="A367" s="14"/>
      <c r="C367" s="13"/>
      <c r="D367" s="89"/>
    </row>
    <row r="368" spans="1:4" ht="13.5">
      <c r="A368" s="14"/>
      <c r="C368" s="13"/>
      <c r="D368" s="89"/>
    </row>
    <row r="369" spans="1:4" ht="13.5">
      <c r="A369" s="14"/>
      <c r="C369" s="13"/>
      <c r="D369" s="89"/>
    </row>
    <row r="370" spans="1:4" ht="13.5">
      <c r="A370" s="14"/>
      <c r="C370" s="13"/>
      <c r="D370" s="89"/>
    </row>
    <row r="371" spans="1:4" ht="13.5">
      <c r="A371" s="14"/>
      <c r="C371" s="13"/>
      <c r="D371" s="89"/>
    </row>
    <row r="372" spans="1:4" ht="13.5">
      <c r="A372" s="14"/>
      <c r="C372" s="13"/>
      <c r="D372" s="89"/>
    </row>
    <row r="373" spans="1:4" ht="13.5">
      <c r="A373" s="14"/>
      <c r="C373" s="13"/>
      <c r="D373" s="89"/>
    </row>
    <row r="374" spans="1:4" ht="13.5">
      <c r="A374" s="14"/>
      <c r="C374" s="13"/>
      <c r="D374" s="89"/>
    </row>
    <row r="375" spans="1:4" ht="13.5">
      <c r="A375" s="14"/>
      <c r="C375" s="13"/>
      <c r="D375" s="89"/>
    </row>
    <row r="376" spans="1:4" ht="13.5">
      <c r="A376" s="14"/>
      <c r="C376" s="13"/>
      <c r="D376" s="89"/>
    </row>
    <row r="377" spans="1:4" ht="13.5">
      <c r="A377" s="14"/>
      <c r="C377" s="13"/>
      <c r="D377" s="89"/>
    </row>
    <row r="378" spans="1:4" ht="13.5">
      <c r="A378" s="14"/>
      <c r="C378" s="13"/>
      <c r="D378" s="89"/>
    </row>
    <row r="379" spans="1:4" ht="13.5">
      <c r="A379" s="14"/>
      <c r="C379" s="13"/>
      <c r="D379" s="89"/>
    </row>
    <row r="380" spans="1:4" ht="13.5">
      <c r="A380" s="14"/>
      <c r="C380" s="13"/>
      <c r="D380" s="89"/>
    </row>
    <row r="381" spans="1:4" ht="13.5">
      <c r="A381" s="14"/>
      <c r="C381" s="13"/>
      <c r="D381" s="89"/>
    </row>
    <row r="382" spans="1:4" ht="13.5">
      <c r="A382" s="14"/>
      <c r="C382" s="13"/>
      <c r="D382" s="89"/>
    </row>
    <row r="383" spans="1:4" ht="13.5">
      <c r="A383" s="14"/>
      <c r="C383" s="13"/>
      <c r="D383" s="89"/>
    </row>
    <row r="384" spans="1:4" ht="13.5">
      <c r="A384" s="14"/>
      <c r="C384" s="13"/>
      <c r="D384" s="89"/>
    </row>
    <row r="385" spans="1:4" ht="13.5">
      <c r="A385" s="14"/>
      <c r="C385" s="13"/>
      <c r="D385" s="89"/>
    </row>
    <row r="386" spans="1:4" ht="13.5">
      <c r="A386" s="14"/>
      <c r="C386" s="13"/>
      <c r="D386" s="89"/>
    </row>
    <row r="387" spans="1:4" ht="13.5">
      <c r="A387" s="14"/>
      <c r="C387" s="13"/>
      <c r="D387" s="89"/>
    </row>
    <row r="388" spans="1:4" ht="13.5">
      <c r="A388" s="14"/>
      <c r="C388" s="13"/>
      <c r="D388" s="89"/>
    </row>
    <row r="389" spans="1:4" ht="13.5">
      <c r="A389" s="14"/>
      <c r="C389" s="13"/>
      <c r="D389" s="89"/>
    </row>
    <row r="390" spans="1:4" ht="13.5">
      <c r="A390" s="14"/>
      <c r="C390" s="13"/>
      <c r="D390" s="89"/>
    </row>
    <row r="391" spans="1:4" ht="13.5">
      <c r="A391" s="14"/>
      <c r="C391" s="13"/>
      <c r="D391" s="89"/>
    </row>
    <row r="392" spans="1:4" ht="13.5">
      <c r="A392" s="14"/>
      <c r="C392" s="13"/>
      <c r="D392" s="89"/>
    </row>
    <row r="393" spans="1:4" ht="13.5">
      <c r="A393" s="14"/>
      <c r="C393" s="13"/>
      <c r="D393" s="89"/>
    </row>
    <row r="394" spans="1:4" ht="13.5">
      <c r="A394" s="14"/>
      <c r="C394" s="13"/>
      <c r="D394" s="89"/>
    </row>
    <row r="395" spans="1:4" ht="13.5">
      <c r="A395" s="14"/>
      <c r="C395" s="13"/>
      <c r="D395" s="89"/>
    </row>
    <row r="396" spans="1:4" ht="13.5">
      <c r="A396" s="14"/>
      <c r="C396" s="13"/>
      <c r="D396" s="89"/>
    </row>
    <row r="397" spans="1:4" ht="13.5">
      <c r="A397" s="14"/>
      <c r="C397" s="13"/>
      <c r="D397" s="89"/>
    </row>
    <row r="398" spans="1:4" ht="13.5">
      <c r="A398" s="14"/>
      <c r="C398" s="13"/>
      <c r="D398" s="89"/>
    </row>
    <row r="399" spans="1:4" ht="13.5">
      <c r="A399" s="14"/>
      <c r="C399" s="13"/>
      <c r="D399" s="89"/>
    </row>
    <row r="400" spans="1:4" ht="13.5">
      <c r="A400" s="14"/>
      <c r="C400" s="13"/>
      <c r="D400" s="89"/>
    </row>
    <row r="401" spans="1:4" ht="13.5">
      <c r="A401" s="14"/>
      <c r="C401" s="13"/>
      <c r="D401" s="89"/>
    </row>
    <row r="402" spans="1:4" ht="13.5">
      <c r="A402" s="14"/>
      <c r="C402" s="13"/>
      <c r="D402" s="89"/>
    </row>
    <row r="403" spans="1:4" ht="13.5">
      <c r="A403" s="14"/>
      <c r="C403" s="13"/>
      <c r="D403" s="89"/>
    </row>
    <row r="404" spans="1:4" ht="13.5">
      <c r="A404" s="14"/>
      <c r="C404" s="13"/>
      <c r="D404" s="89"/>
    </row>
    <row r="405" spans="1:4" ht="13.5">
      <c r="A405" s="14"/>
      <c r="C405" s="13"/>
      <c r="D405" s="89"/>
    </row>
    <row r="406" spans="1:4" ht="13.5">
      <c r="A406" s="14"/>
      <c r="C406" s="13"/>
      <c r="D406" s="89"/>
    </row>
    <row r="407" spans="1:4" ht="13.5">
      <c r="A407" s="14"/>
      <c r="C407" s="13"/>
      <c r="D407" s="89"/>
    </row>
    <row r="408" spans="1:4" ht="13.5">
      <c r="A408" s="14"/>
      <c r="C408" s="13"/>
      <c r="D408" s="89"/>
    </row>
    <row r="409" spans="1:4" ht="13.5">
      <c r="A409" s="14"/>
      <c r="C409" s="13"/>
      <c r="D409" s="89"/>
    </row>
    <row r="410" spans="1:4" ht="13.5">
      <c r="A410" s="14"/>
      <c r="C410" s="13"/>
      <c r="D410" s="89"/>
    </row>
    <row r="411" spans="1:4" ht="13.5">
      <c r="A411" s="14"/>
      <c r="C411" s="13"/>
      <c r="D411" s="89"/>
    </row>
    <row r="412" spans="1:4" ht="13.5">
      <c r="A412" s="14"/>
      <c r="C412" s="13"/>
      <c r="D412" s="89"/>
    </row>
    <row r="413" spans="1:4" ht="13.5">
      <c r="A413" s="14"/>
      <c r="C413" s="13"/>
      <c r="D413" s="89"/>
    </row>
    <row r="414" spans="1:4" ht="13.5">
      <c r="A414" s="14"/>
      <c r="C414" s="13"/>
      <c r="D414" s="89"/>
    </row>
    <row r="415" spans="1:4" ht="13.5">
      <c r="A415" s="14"/>
      <c r="C415" s="13"/>
      <c r="D415" s="89"/>
    </row>
    <row r="416" spans="1:4" ht="13.5">
      <c r="A416" s="14"/>
      <c r="C416" s="13"/>
      <c r="D416" s="89"/>
    </row>
    <row r="417" spans="1:4" ht="13.5">
      <c r="A417" s="14"/>
      <c r="C417" s="13"/>
      <c r="D417" s="89"/>
    </row>
    <row r="418" spans="1:4" ht="13.5">
      <c r="A418" s="14"/>
      <c r="C418" s="13"/>
      <c r="D418" s="89"/>
    </row>
    <row r="419" spans="1:4" ht="13.5">
      <c r="A419" s="14"/>
      <c r="C419" s="13"/>
      <c r="D419" s="89"/>
    </row>
    <row r="420" spans="1:4" ht="13.5">
      <c r="A420" s="14"/>
      <c r="C420" s="13"/>
      <c r="D420" s="89"/>
    </row>
    <row r="421" spans="1:4" ht="13.5">
      <c r="A421" s="14"/>
      <c r="C421" s="13"/>
      <c r="D421" s="89"/>
    </row>
    <row r="422" spans="1:4" ht="13.5">
      <c r="A422" s="14"/>
      <c r="C422" s="13"/>
      <c r="D422" s="89"/>
    </row>
    <row r="423" spans="1:4" ht="13.5">
      <c r="A423" s="14"/>
      <c r="C423" s="13"/>
      <c r="D423" s="89"/>
    </row>
    <row r="424" spans="1:4" ht="13.5">
      <c r="A424" s="14"/>
      <c r="C424" s="13"/>
      <c r="D424" s="89"/>
    </row>
    <row r="425" spans="1:4" ht="13.5">
      <c r="A425" s="14"/>
      <c r="C425" s="13"/>
      <c r="D425" s="89"/>
    </row>
    <row r="426" spans="1:4" ht="13.5">
      <c r="A426" s="14"/>
      <c r="C426" s="13"/>
      <c r="D426" s="89"/>
    </row>
    <row r="427" spans="1:4" ht="13.5">
      <c r="A427" s="14"/>
      <c r="C427" s="13"/>
      <c r="D427" s="89"/>
    </row>
    <row r="428" spans="1:4" ht="13.5">
      <c r="A428" s="14"/>
      <c r="C428" s="13"/>
      <c r="D428" s="89"/>
    </row>
    <row r="429" spans="1:4" ht="13.5">
      <c r="A429" s="14"/>
      <c r="C429" s="13"/>
      <c r="D429" s="89"/>
    </row>
    <row r="430" spans="1:4" ht="13.5">
      <c r="A430" s="14"/>
      <c r="C430" s="13"/>
      <c r="D430" s="89"/>
    </row>
    <row r="431" spans="1:4" ht="13.5">
      <c r="A431" s="14"/>
      <c r="C431" s="13"/>
      <c r="D431" s="89"/>
    </row>
    <row r="432" spans="1:4" ht="13.5">
      <c r="A432" s="14"/>
      <c r="C432" s="13"/>
      <c r="D432" s="89"/>
    </row>
    <row r="433" spans="1:4" ht="13.5">
      <c r="A433" s="14"/>
      <c r="C433" s="13"/>
      <c r="D433" s="89"/>
    </row>
    <row r="434" spans="1:4" ht="13.5">
      <c r="A434" s="14"/>
      <c r="C434" s="13"/>
      <c r="D434" s="89"/>
    </row>
    <row r="435" spans="1:4" ht="13.5">
      <c r="A435" s="14"/>
      <c r="C435" s="13"/>
      <c r="D435" s="89"/>
    </row>
    <row r="436" spans="1:4" ht="13.5">
      <c r="A436" s="14"/>
      <c r="C436" s="13"/>
      <c r="D436" s="89"/>
    </row>
    <row r="437" spans="1:4" ht="13.5">
      <c r="A437" s="14"/>
      <c r="C437" s="13"/>
      <c r="D437" s="89"/>
    </row>
    <row r="438" spans="1:4" ht="13.5">
      <c r="A438" s="14"/>
      <c r="C438" s="13"/>
      <c r="D438" s="89"/>
    </row>
    <row r="439" spans="1:4" ht="13.5">
      <c r="A439" s="14"/>
      <c r="C439" s="13"/>
      <c r="D439" s="89"/>
    </row>
    <row r="440" spans="1:4" ht="13.5">
      <c r="A440" s="14"/>
      <c r="C440" s="13"/>
      <c r="D440" s="89"/>
    </row>
    <row r="441" spans="1:4" ht="13.5">
      <c r="A441" s="14"/>
      <c r="C441" s="13"/>
      <c r="D441" s="89"/>
    </row>
    <row r="442" spans="1:4" ht="13.5">
      <c r="A442" s="14"/>
      <c r="C442" s="13"/>
      <c r="D442" s="89"/>
    </row>
    <row r="443" spans="1:4" ht="13.5">
      <c r="A443" s="14"/>
      <c r="C443" s="13"/>
      <c r="D443" s="89"/>
    </row>
    <row r="444" spans="1:4" ht="13.5">
      <c r="A444" s="14"/>
      <c r="C444" s="13"/>
      <c r="D444" s="89"/>
    </row>
    <row r="445" spans="1:4" ht="13.5">
      <c r="A445" s="14"/>
      <c r="C445" s="13"/>
      <c r="D445" s="89"/>
    </row>
    <row r="446" spans="1:4" ht="13.5">
      <c r="A446" s="14"/>
      <c r="C446" s="13"/>
      <c r="D446" s="89"/>
    </row>
    <row r="447" spans="1:4" ht="13.5">
      <c r="A447" s="14"/>
      <c r="C447" s="13"/>
      <c r="D447" s="89"/>
    </row>
    <row r="448" spans="1:4" ht="13.5">
      <c r="A448" s="14"/>
      <c r="C448" s="13"/>
      <c r="D448" s="89"/>
    </row>
    <row r="449" spans="1:4" ht="13.5">
      <c r="A449" s="14"/>
      <c r="C449" s="13"/>
      <c r="D449" s="89"/>
    </row>
    <row r="450" spans="1:4" ht="13.5">
      <c r="A450" s="14"/>
      <c r="C450" s="13"/>
      <c r="D450" s="89"/>
    </row>
    <row r="451" spans="1:4" ht="13.5">
      <c r="A451" s="14"/>
      <c r="C451" s="13"/>
      <c r="D451" s="89"/>
    </row>
    <row r="452" spans="1:4" ht="13.5">
      <c r="A452" s="14"/>
      <c r="C452" s="13"/>
      <c r="D452" s="89"/>
    </row>
    <row r="453" spans="1:4" ht="13.5">
      <c r="A453" s="14"/>
      <c r="C453" s="13"/>
      <c r="D453" s="89"/>
    </row>
    <row r="454" spans="1:4" ht="13.5">
      <c r="A454" s="14"/>
      <c r="C454" s="13"/>
      <c r="D454" s="89"/>
    </row>
    <row r="455" spans="1:4" ht="13.5">
      <c r="A455" s="14"/>
      <c r="C455" s="13"/>
      <c r="D455" s="89"/>
    </row>
    <row r="456" spans="1:4" ht="13.5">
      <c r="A456" s="14"/>
      <c r="C456" s="13"/>
      <c r="D456" s="89"/>
    </row>
    <row r="457" spans="1:4" ht="13.5">
      <c r="A457" s="14"/>
      <c r="C457" s="13"/>
      <c r="D457" s="89"/>
    </row>
    <row r="458" spans="1:4" ht="13.5">
      <c r="A458" s="14"/>
      <c r="C458" s="13"/>
      <c r="D458" s="89"/>
    </row>
    <row r="459" spans="1:4" ht="13.5">
      <c r="A459" s="14"/>
      <c r="C459" s="13"/>
      <c r="D459" s="89"/>
    </row>
    <row r="460" spans="1:4" ht="13.5">
      <c r="A460" s="14"/>
      <c r="C460" s="13"/>
      <c r="D460" s="89"/>
    </row>
    <row r="461" spans="1:4" ht="13.5">
      <c r="A461" s="14"/>
      <c r="C461" s="13"/>
      <c r="D461" s="89"/>
    </row>
    <row r="462" spans="1:4" ht="13.5">
      <c r="A462" s="14"/>
      <c r="C462" s="13"/>
      <c r="D462" s="89"/>
    </row>
    <row r="463" spans="1:4" ht="13.5">
      <c r="A463" s="14"/>
      <c r="C463" s="13"/>
      <c r="D463" s="89"/>
    </row>
    <row r="464" spans="1:4" ht="13.5">
      <c r="A464" s="14"/>
      <c r="C464" s="13"/>
      <c r="D464" s="89"/>
    </row>
    <row r="465" spans="1:4" ht="13.5">
      <c r="A465" s="14"/>
      <c r="C465" s="13"/>
      <c r="D465" s="89"/>
    </row>
    <row r="466" spans="1:4" ht="13.5">
      <c r="A466" s="14"/>
      <c r="C466" s="13"/>
      <c r="D466" s="89"/>
    </row>
    <row r="467" spans="1:4" ht="13.5">
      <c r="A467" s="14"/>
      <c r="C467" s="13"/>
      <c r="D467" s="89"/>
    </row>
    <row r="468" spans="1:4" ht="13.5">
      <c r="A468" s="14"/>
      <c r="C468" s="13"/>
      <c r="D468" s="89"/>
    </row>
    <row r="469" spans="1:4" ht="13.5">
      <c r="A469" s="14"/>
      <c r="C469" s="13"/>
      <c r="D469" s="89"/>
    </row>
    <row r="470" spans="1:4" ht="13.5">
      <c r="A470" s="14"/>
      <c r="C470" s="13"/>
      <c r="D470" s="89"/>
    </row>
    <row r="471" spans="1:4" ht="13.5">
      <c r="A471" s="14"/>
      <c r="C471" s="13"/>
      <c r="D471" s="89"/>
    </row>
    <row r="472" spans="1:4" ht="13.5">
      <c r="A472" s="14"/>
      <c r="C472" s="13"/>
      <c r="D472" s="89"/>
    </row>
    <row r="473" spans="1:4" ht="13.5">
      <c r="A473" s="14"/>
      <c r="C473" s="13"/>
      <c r="D473" s="89"/>
    </row>
    <row r="474" spans="1:4" ht="13.5">
      <c r="A474" s="14"/>
      <c r="C474" s="13"/>
      <c r="D474" s="89"/>
    </row>
    <row r="475" spans="1:4" ht="13.5">
      <c r="A475" s="14"/>
      <c r="C475" s="13"/>
      <c r="D475" s="89"/>
    </row>
    <row r="476" spans="1:4" ht="13.5">
      <c r="A476" s="14"/>
      <c r="C476" s="13"/>
      <c r="D476" s="89"/>
    </row>
    <row r="477" spans="1:4" ht="13.5">
      <c r="A477" s="14"/>
      <c r="C477" s="13"/>
      <c r="D477" s="89"/>
    </row>
    <row r="478" spans="1:4" ht="13.5">
      <c r="A478" s="14"/>
      <c r="C478" s="13"/>
      <c r="D478" s="89"/>
    </row>
    <row r="479" spans="1:4" ht="13.5">
      <c r="A479" s="14"/>
      <c r="C479" s="13"/>
      <c r="D479" s="89"/>
    </row>
    <row r="480" spans="1:4" ht="13.5">
      <c r="A480" s="14"/>
      <c r="C480" s="13"/>
      <c r="D480" s="89"/>
    </row>
    <row r="481" spans="1:4" ht="13.5">
      <c r="A481" s="14"/>
      <c r="C481" s="13"/>
      <c r="D481" s="89"/>
    </row>
    <row r="482" spans="1:4" ht="13.5">
      <c r="A482" s="14"/>
      <c r="C482" s="13"/>
      <c r="D482" s="89"/>
    </row>
    <row r="483" spans="1:4" ht="13.5">
      <c r="A483" s="14"/>
      <c r="C483" s="13"/>
      <c r="D483" s="89"/>
    </row>
    <row r="484" spans="1:4" ht="13.5">
      <c r="A484" s="14"/>
      <c r="C484" s="13"/>
      <c r="D484" s="89"/>
    </row>
    <row r="485" spans="1:4" ht="13.5">
      <c r="A485" s="14"/>
      <c r="C485" s="13"/>
      <c r="D485" s="89"/>
    </row>
    <row r="486" spans="1:4" ht="13.5">
      <c r="A486" s="14"/>
      <c r="C486" s="13"/>
      <c r="D486" s="89"/>
    </row>
    <row r="487" spans="1:4" ht="13.5">
      <c r="A487" s="14"/>
      <c r="C487" s="13"/>
      <c r="D487" s="89"/>
    </row>
    <row r="488" spans="1:4" ht="13.5">
      <c r="A488" s="14"/>
      <c r="C488" s="13"/>
      <c r="D488" s="89"/>
    </row>
    <row r="489" spans="1:4" ht="13.5">
      <c r="A489" s="14"/>
      <c r="C489" s="13"/>
      <c r="D489" s="89"/>
    </row>
    <row r="490" spans="1:4" ht="13.5">
      <c r="A490" s="14"/>
      <c r="C490" s="13"/>
      <c r="D490" s="89"/>
    </row>
    <row r="491" spans="1:4" ht="13.5">
      <c r="A491" s="14"/>
      <c r="C491" s="13"/>
      <c r="D491" s="89"/>
    </row>
    <row r="492" spans="1:4" ht="13.5">
      <c r="A492" s="14"/>
      <c r="C492" s="13"/>
      <c r="D492" s="89"/>
    </row>
    <row r="493" spans="1:4" ht="13.5">
      <c r="A493" s="14"/>
      <c r="C493" s="13"/>
      <c r="D493" s="89"/>
    </row>
    <row r="494" spans="1:4" ht="13.5">
      <c r="A494" s="14"/>
      <c r="C494" s="13"/>
      <c r="D494" s="89"/>
    </row>
    <row r="495" spans="1:4" ht="13.5">
      <c r="A495" s="14"/>
      <c r="C495" s="13"/>
      <c r="D495" s="89"/>
    </row>
    <row r="496" spans="1:4" ht="13.5">
      <c r="A496" s="14"/>
      <c r="C496" s="13"/>
      <c r="D496" s="89"/>
    </row>
    <row r="497" spans="1:4" ht="13.5">
      <c r="A497" s="14"/>
      <c r="C497" s="13"/>
      <c r="D497" s="89"/>
    </row>
    <row r="498" spans="1:4" ht="13.5">
      <c r="A498" s="14"/>
      <c r="C498" s="13"/>
      <c r="D498" s="89"/>
    </row>
    <row r="499" spans="1:4" ht="13.5">
      <c r="A499" s="14"/>
      <c r="C499" s="13"/>
      <c r="D499" s="89"/>
    </row>
    <row r="500" spans="1:4" ht="13.5">
      <c r="A500" s="14"/>
      <c r="C500" s="13"/>
      <c r="D500" s="89"/>
    </row>
    <row r="501" spans="1:4" ht="13.5">
      <c r="A501" s="14"/>
      <c r="C501" s="13"/>
      <c r="D501" s="89"/>
    </row>
    <row r="502" spans="1:4" ht="13.5">
      <c r="A502" s="14"/>
      <c r="C502" s="13"/>
      <c r="D502" s="89"/>
    </row>
    <row r="503" spans="1:4" ht="13.5">
      <c r="A503" s="14"/>
      <c r="C503" s="13"/>
      <c r="D503" s="89"/>
    </row>
    <row r="504" spans="1:4" ht="13.5">
      <c r="A504" s="14"/>
      <c r="C504" s="13"/>
      <c r="D504" s="89"/>
    </row>
    <row r="505" spans="1:4" ht="13.5">
      <c r="A505" s="14"/>
      <c r="C505" s="13"/>
      <c r="D505" s="89"/>
    </row>
    <row r="506" spans="1:4" ht="13.5">
      <c r="A506" s="14"/>
      <c r="C506" s="13"/>
      <c r="D506" s="89"/>
    </row>
    <row r="507" spans="1:4" ht="13.5">
      <c r="A507" s="14"/>
      <c r="C507" s="13"/>
      <c r="D507" s="89"/>
    </row>
    <row r="508" spans="1:4" ht="13.5">
      <c r="A508" s="14"/>
      <c r="C508" s="13"/>
      <c r="D508" s="89"/>
    </row>
    <row r="509" spans="1:4" ht="13.5">
      <c r="A509" s="14"/>
      <c r="C509" s="13"/>
      <c r="D509" s="89"/>
    </row>
    <row r="510" spans="1:4" ht="13.5">
      <c r="A510" s="14"/>
      <c r="C510" s="13"/>
      <c r="D510" s="89"/>
    </row>
    <row r="511" spans="1:4" ht="13.5">
      <c r="A511" s="14"/>
      <c r="C511" s="13"/>
      <c r="D511" s="89"/>
    </row>
    <row r="512" spans="1:4" ht="13.5">
      <c r="A512" s="14"/>
      <c r="C512" s="13"/>
      <c r="D512" s="89"/>
    </row>
    <row r="513" spans="1:4" ht="13.5">
      <c r="A513" s="14"/>
      <c r="C513" s="13"/>
      <c r="D513" s="89"/>
    </row>
    <row r="514" spans="1:4" ht="13.5">
      <c r="A514" s="14"/>
      <c r="C514" s="13"/>
      <c r="D514" s="89"/>
    </row>
    <row r="515" spans="1:4" ht="13.5">
      <c r="A515" s="14"/>
      <c r="C515" s="13"/>
      <c r="D515" s="89"/>
    </row>
    <row r="516" spans="1:4" ht="13.5">
      <c r="A516" s="14"/>
      <c r="C516" s="13"/>
      <c r="D516" s="89"/>
    </row>
    <row r="517" spans="1:4" ht="13.5">
      <c r="A517" s="14"/>
      <c r="C517" s="13"/>
      <c r="D517" s="89"/>
    </row>
    <row r="518" spans="1:4" ht="13.5">
      <c r="A518" s="14"/>
      <c r="C518" s="13"/>
      <c r="D518" s="89"/>
    </row>
    <row r="519" spans="1:4" ht="13.5">
      <c r="A519" s="14"/>
      <c r="C519" s="13"/>
      <c r="D519" s="89"/>
    </row>
    <row r="520" spans="1:4" ht="13.5">
      <c r="A520" s="14"/>
      <c r="C520" s="13"/>
      <c r="D520" s="89"/>
    </row>
    <row r="521" spans="1:4" ht="13.5">
      <c r="A521" s="14"/>
      <c r="C521" s="13"/>
      <c r="D521" s="89"/>
    </row>
    <row r="522" spans="1:4" ht="13.5">
      <c r="A522" s="14"/>
      <c r="C522" s="13"/>
      <c r="D522" s="89"/>
    </row>
    <row r="523" spans="1:4" ht="13.5">
      <c r="A523" s="14"/>
      <c r="C523" s="13"/>
      <c r="D523" s="89"/>
    </row>
    <row r="524" spans="1:4" ht="13.5">
      <c r="A524" s="14"/>
      <c r="C524" s="13"/>
      <c r="D524" s="89"/>
    </row>
    <row r="525" spans="1:4" ht="13.5">
      <c r="A525" s="14"/>
      <c r="C525" s="13"/>
      <c r="D525" s="89"/>
    </row>
    <row r="526" spans="1:4" ht="13.5">
      <c r="A526" s="14"/>
      <c r="C526" s="13"/>
      <c r="D526" s="89"/>
    </row>
    <row r="527" spans="1:4" ht="13.5">
      <c r="A527" s="14"/>
      <c r="C527" s="13"/>
      <c r="D527" s="89"/>
    </row>
    <row r="528" spans="1:4" ht="13.5">
      <c r="A528" s="14"/>
      <c r="C528" s="13"/>
      <c r="D528" s="89"/>
    </row>
    <row r="529" spans="1:4" ht="13.5">
      <c r="A529" s="14"/>
      <c r="C529" s="13"/>
      <c r="D529" s="89"/>
    </row>
    <row r="530" spans="1:4" ht="13.5">
      <c r="A530" s="14"/>
      <c r="C530" s="13"/>
      <c r="D530" s="89"/>
    </row>
    <row r="531" spans="1:4" ht="13.5">
      <c r="A531" s="14"/>
      <c r="C531" s="13"/>
      <c r="D531" s="89"/>
    </row>
    <row r="532" spans="1:4" ht="13.5">
      <c r="A532" s="14"/>
      <c r="C532" s="13"/>
      <c r="D532" s="89"/>
    </row>
    <row r="533" spans="1:4" ht="13.5">
      <c r="A533" s="14"/>
      <c r="C533" s="13"/>
      <c r="D533" s="89"/>
    </row>
    <row r="534" spans="1:4" ht="13.5">
      <c r="A534" s="14"/>
      <c r="C534" s="13"/>
      <c r="D534" s="89"/>
    </row>
    <row r="535" spans="1:4" ht="13.5">
      <c r="A535" s="14"/>
      <c r="C535" s="13"/>
      <c r="D535" s="89"/>
    </row>
    <row r="536" spans="1:4" ht="13.5">
      <c r="A536" s="14"/>
      <c r="C536" s="13"/>
      <c r="D536" s="89"/>
    </row>
    <row r="537" spans="1:4" ht="13.5">
      <c r="A537" s="14"/>
      <c r="C537" s="13"/>
      <c r="D537" s="89"/>
    </row>
    <row r="538" spans="1:4" ht="13.5">
      <c r="A538" s="14"/>
      <c r="C538" s="13"/>
      <c r="D538" s="89"/>
    </row>
    <row r="539" spans="1:4" ht="13.5">
      <c r="A539" s="14"/>
      <c r="C539" s="13"/>
      <c r="D539" s="89"/>
    </row>
    <row r="540" spans="1:4" ht="13.5">
      <c r="A540" s="14"/>
      <c r="C540" s="13"/>
      <c r="D540" s="89"/>
    </row>
    <row r="541" spans="1:4" ht="13.5">
      <c r="A541" s="14"/>
      <c r="C541" s="13"/>
      <c r="D541" s="89"/>
    </row>
    <row r="542" spans="1:4" ht="13.5">
      <c r="A542" s="14"/>
      <c r="C542" s="13"/>
      <c r="D542" s="89"/>
    </row>
    <row r="543" spans="1:4" ht="13.5">
      <c r="A543" s="14"/>
      <c r="C543" s="13"/>
      <c r="D543" s="89"/>
    </row>
    <row r="544" spans="1:4" ht="13.5">
      <c r="A544" s="14"/>
      <c r="C544" s="13"/>
      <c r="D544" s="89"/>
    </row>
    <row r="545" spans="1:4" ht="13.5">
      <c r="A545" s="14"/>
      <c r="C545" s="13"/>
      <c r="D545" s="89"/>
    </row>
    <row r="546" spans="1:4" ht="13.5">
      <c r="A546" s="14"/>
      <c r="C546" s="13"/>
      <c r="D546" s="89"/>
    </row>
    <row r="547" spans="1:4" ht="13.5">
      <c r="A547" s="14"/>
      <c r="C547" s="13"/>
      <c r="D547" s="89"/>
    </row>
    <row r="548" spans="1:4" ht="13.5">
      <c r="A548" s="14"/>
      <c r="C548" s="13"/>
      <c r="D548" s="89"/>
    </row>
    <row r="549" spans="1:4" ht="13.5">
      <c r="A549" s="14"/>
      <c r="C549" s="13"/>
      <c r="D549" s="89"/>
    </row>
    <row r="550" spans="1:4" ht="13.5">
      <c r="A550" s="14"/>
      <c r="C550" s="13"/>
      <c r="D550" s="89"/>
    </row>
    <row r="551" spans="1:4" ht="13.5">
      <c r="A551" s="14"/>
      <c r="C551" s="13"/>
      <c r="D551" s="89"/>
    </row>
    <row r="552" spans="1:4" ht="13.5">
      <c r="A552" s="14"/>
      <c r="C552" s="13"/>
      <c r="D552" s="89"/>
    </row>
    <row r="553" spans="1:4" ht="13.5">
      <c r="A553" s="14"/>
      <c r="C553" s="13"/>
      <c r="D553" s="89"/>
    </row>
    <row r="554" spans="1:4" ht="13.5">
      <c r="A554" s="14"/>
      <c r="C554" s="13"/>
      <c r="D554" s="89"/>
    </row>
    <row r="555" spans="1:4" ht="13.5">
      <c r="A555" s="14"/>
      <c r="C555" s="13"/>
      <c r="D555" s="89"/>
    </row>
    <row r="556" spans="1:4" ht="13.5">
      <c r="A556" s="14"/>
      <c r="C556" s="13"/>
      <c r="D556" s="89"/>
    </row>
    <row r="557" spans="1:4" ht="13.5">
      <c r="A557" s="14"/>
      <c r="C557" s="13"/>
      <c r="D557" s="89"/>
    </row>
    <row r="558" spans="1:4" ht="13.5">
      <c r="A558" s="14"/>
      <c r="C558" s="13"/>
      <c r="D558" s="89"/>
    </row>
    <row r="559" spans="1:4" ht="13.5">
      <c r="A559" s="14"/>
      <c r="C559" s="13"/>
      <c r="D559" s="89"/>
    </row>
    <row r="560" spans="1:4" ht="13.5">
      <c r="A560" s="14"/>
      <c r="C560" s="13"/>
      <c r="D560" s="89"/>
    </row>
    <row r="561" spans="1:4" ht="13.5">
      <c r="A561" s="14"/>
      <c r="C561" s="13"/>
      <c r="D561" s="89"/>
    </row>
    <row r="562" spans="1:4" ht="13.5">
      <c r="A562" s="14"/>
      <c r="C562" s="13"/>
      <c r="D562" s="89"/>
    </row>
    <row r="563" spans="1:4" ht="13.5">
      <c r="A563" s="14"/>
      <c r="C563" s="13"/>
      <c r="D563" s="89"/>
    </row>
    <row r="564" spans="1:4" ht="13.5">
      <c r="A564" s="14"/>
      <c r="C564" s="13"/>
      <c r="D564" s="89"/>
    </row>
    <row r="565" spans="1:4" ht="13.5">
      <c r="A565" s="14"/>
      <c r="C565" s="13"/>
      <c r="D565" s="89"/>
    </row>
    <row r="566" spans="1:4" ht="13.5">
      <c r="A566" s="14"/>
      <c r="C566" s="13"/>
      <c r="D566" s="89"/>
    </row>
    <row r="567" spans="1:4" ht="13.5">
      <c r="A567" s="14"/>
      <c r="C567" s="13"/>
      <c r="D567" s="89"/>
    </row>
    <row r="568" spans="1:4" ht="13.5">
      <c r="A568" s="14"/>
      <c r="C568" s="13"/>
      <c r="D568" s="89"/>
    </row>
    <row r="569" spans="1:4" ht="13.5">
      <c r="A569" s="14"/>
      <c r="C569" s="13"/>
      <c r="D569" s="89"/>
    </row>
    <row r="570" spans="1:4" ht="13.5">
      <c r="A570" s="14"/>
      <c r="C570" s="13"/>
      <c r="D570" s="89"/>
    </row>
    <row r="571" spans="1:4" ht="13.5">
      <c r="A571" s="14"/>
      <c r="C571" s="13"/>
      <c r="D571" s="89"/>
    </row>
    <row r="572" spans="1:4" ht="13.5">
      <c r="A572" s="14"/>
      <c r="C572" s="13"/>
      <c r="D572" s="89"/>
    </row>
    <row r="573" spans="1:4" ht="13.5">
      <c r="A573" s="14"/>
      <c r="C573" s="13"/>
      <c r="D573" s="89"/>
    </row>
    <row r="574" spans="1:4" ht="13.5">
      <c r="A574" s="14"/>
      <c r="C574" s="13"/>
      <c r="D574" s="89"/>
    </row>
    <row r="575" spans="1:4" ht="13.5">
      <c r="A575" s="14"/>
      <c r="C575" s="13"/>
      <c r="D575" s="89"/>
    </row>
    <row r="576" spans="1:4" ht="13.5">
      <c r="A576" s="14"/>
      <c r="C576" s="13"/>
      <c r="D576" s="89"/>
    </row>
    <row r="577" spans="1:4" ht="13.5">
      <c r="A577" s="14"/>
      <c r="C577" s="13"/>
      <c r="D577" s="89"/>
    </row>
    <row r="578" spans="1:4" ht="13.5">
      <c r="A578" s="14"/>
      <c r="C578" s="13"/>
      <c r="D578" s="89"/>
    </row>
    <row r="579" spans="1:4" ht="13.5">
      <c r="A579" s="14"/>
      <c r="C579" s="13"/>
      <c r="D579" s="89"/>
    </row>
    <row r="580" spans="1:4" ht="13.5">
      <c r="A580" s="14"/>
      <c r="C580" s="13"/>
      <c r="D580" s="89"/>
    </row>
    <row r="581" spans="1:4" ht="13.5">
      <c r="A581" s="14"/>
      <c r="C581" s="13"/>
      <c r="D581" s="89"/>
    </row>
    <row r="582" spans="1:4" ht="13.5">
      <c r="A582" s="14"/>
      <c r="C582" s="13"/>
      <c r="D582" s="89"/>
    </row>
    <row r="583" spans="1:4" ht="13.5">
      <c r="A583" s="14"/>
      <c r="C583" s="13"/>
      <c r="D583" s="89"/>
    </row>
    <row r="584" spans="1:4" ht="13.5">
      <c r="A584" s="14"/>
      <c r="C584" s="13"/>
      <c r="D584" s="89"/>
    </row>
    <row r="585" spans="1:4" ht="13.5">
      <c r="A585" s="14"/>
      <c r="C585" s="13"/>
      <c r="D585" s="89"/>
    </row>
    <row r="586" spans="1:4" ht="13.5">
      <c r="A586" s="14"/>
      <c r="C586" s="13"/>
      <c r="D586" s="89"/>
    </row>
    <row r="587" spans="1:4" ht="13.5">
      <c r="A587" s="14"/>
      <c r="C587" s="13"/>
      <c r="D587" s="89"/>
    </row>
    <row r="588" spans="1:4" ht="13.5">
      <c r="A588" s="14"/>
      <c r="C588" s="13"/>
      <c r="D588" s="89"/>
    </row>
    <row r="589" spans="1:4" ht="13.5">
      <c r="A589" s="14"/>
      <c r="C589" s="13"/>
      <c r="D589" s="89"/>
    </row>
    <row r="590" spans="1:4" ht="13.5">
      <c r="A590" s="14"/>
      <c r="C590" s="13"/>
      <c r="D590" s="89"/>
    </row>
    <row r="591" spans="1:4" ht="13.5">
      <c r="A591" s="14"/>
      <c r="C591" s="13"/>
      <c r="D591" s="89"/>
    </row>
    <row r="592" spans="1:4" ht="13.5">
      <c r="A592" s="14"/>
      <c r="C592" s="13"/>
      <c r="D592" s="89"/>
    </row>
    <row r="593" spans="1:4" ht="13.5">
      <c r="A593" s="14"/>
      <c r="C593" s="13"/>
      <c r="D593" s="89"/>
    </row>
    <row r="594" spans="1:4" ht="13.5">
      <c r="A594" s="14"/>
      <c r="C594" s="13"/>
      <c r="D594" s="89"/>
    </row>
    <row r="595" spans="1:4" ht="13.5">
      <c r="A595" s="14"/>
      <c r="C595" s="13"/>
      <c r="D595" s="89"/>
    </row>
    <row r="596" spans="1:4" ht="13.5">
      <c r="A596" s="14"/>
      <c r="C596" s="13"/>
      <c r="D596" s="89"/>
    </row>
    <row r="597" spans="1:4" ht="13.5">
      <c r="A597" s="14"/>
      <c r="C597" s="13"/>
      <c r="D597" s="89"/>
    </row>
    <row r="598" spans="1:4" ht="13.5">
      <c r="A598" s="14"/>
      <c r="C598" s="13"/>
      <c r="D598" s="89"/>
    </row>
    <row r="599" spans="1:4" ht="13.5">
      <c r="A599" s="14"/>
      <c r="C599" s="13"/>
      <c r="D599" s="89"/>
    </row>
    <row r="600" spans="1:4" ht="13.5">
      <c r="A600" s="14"/>
      <c r="C600" s="13"/>
      <c r="D600" s="89"/>
    </row>
    <row r="601" spans="1:4" ht="13.5">
      <c r="A601" s="14"/>
      <c r="C601" s="13"/>
      <c r="D601" s="89"/>
    </row>
    <row r="602" spans="1:4" ht="13.5">
      <c r="A602" s="14"/>
      <c r="C602" s="13"/>
      <c r="D602" s="89"/>
    </row>
    <row r="603" spans="1:4" ht="13.5">
      <c r="A603" s="14"/>
      <c r="C603" s="13"/>
      <c r="D603" s="89"/>
    </row>
    <row r="604" spans="1:4" ht="13.5">
      <c r="A604" s="14"/>
      <c r="C604" s="13"/>
      <c r="D604" s="89"/>
    </row>
    <row r="605" spans="1:4" ht="13.5">
      <c r="A605" s="14"/>
      <c r="C605" s="13"/>
      <c r="D605" s="89"/>
    </row>
    <row r="606" spans="1:4" ht="13.5">
      <c r="A606" s="14"/>
      <c r="C606" s="13"/>
      <c r="D606" s="89"/>
    </row>
    <row r="607" spans="1:4" ht="13.5">
      <c r="A607" s="14"/>
      <c r="C607" s="13"/>
      <c r="D607" s="89"/>
    </row>
    <row r="608" spans="1:4" ht="13.5">
      <c r="A608" s="14"/>
      <c r="C608" s="13"/>
      <c r="D608" s="89"/>
    </row>
    <row r="609" spans="1:4" ht="13.5">
      <c r="A609" s="14"/>
      <c r="C609" s="13"/>
      <c r="D609" s="89"/>
    </row>
    <row r="610" spans="1:4" ht="13.5">
      <c r="A610" s="14"/>
      <c r="C610" s="13"/>
      <c r="D610" s="89"/>
    </row>
    <row r="611" spans="1:4" ht="13.5">
      <c r="A611" s="14"/>
      <c r="C611" s="13"/>
      <c r="D611" s="89"/>
    </row>
    <row r="612" spans="1:4" ht="13.5">
      <c r="A612" s="14"/>
      <c r="C612" s="13"/>
      <c r="D612" s="89"/>
    </row>
    <row r="613" spans="1:4" ht="13.5">
      <c r="A613" s="14"/>
      <c r="C613" s="13"/>
      <c r="D613" s="89"/>
    </row>
    <row r="614" spans="1:4" ht="13.5">
      <c r="A614" s="14"/>
      <c r="C614" s="13"/>
      <c r="D614" s="89"/>
    </row>
    <row r="615" spans="1:4" ht="13.5">
      <c r="A615" s="14"/>
      <c r="C615" s="13"/>
      <c r="D615" s="89"/>
    </row>
    <row r="616" spans="1:4" ht="13.5">
      <c r="A616" s="14"/>
      <c r="C616" s="13"/>
      <c r="D616" s="89"/>
    </row>
    <row r="617" spans="1:4" ht="13.5">
      <c r="A617" s="14"/>
      <c r="C617" s="13"/>
      <c r="D617" s="89"/>
    </row>
    <row r="618" spans="1:4" ht="13.5">
      <c r="A618" s="14"/>
      <c r="C618" s="13"/>
      <c r="D618" s="89"/>
    </row>
    <row r="619" spans="1:4" ht="13.5">
      <c r="A619" s="14"/>
      <c r="C619" s="13"/>
      <c r="D619" s="89"/>
    </row>
    <row r="620" spans="1:4" ht="13.5">
      <c r="A620" s="14"/>
      <c r="C620" s="13"/>
      <c r="D620" s="89"/>
    </row>
    <row r="621" spans="1:4" ht="13.5">
      <c r="A621" s="14"/>
      <c r="C621" s="13"/>
      <c r="D621" s="89"/>
    </row>
    <row r="622" spans="1:4" ht="13.5">
      <c r="A622" s="14"/>
      <c r="C622" s="13"/>
      <c r="D622" s="89"/>
    </row>
    <row r="623" spans="1:4" ht="13.5">
      <c r="A623" s="14"/>
      <c r="C623" s="13"/>
      <c r="D623" s="89"/>
    </row>
    <row r="624" spans="1:4" ht="13.5">
      <c r="A624" s="14"/>
      <c r="C624" s="13"/>
      <c r="D624" s="89"/>
    </row>
    <row r="625" spans="1:4" ht="13.5">
      <c r="A625" s="14"/>
      <c r="C625" s="13"/>
      <c r="D625" s="89"/>
    </row>
    <row r="626" spans="1:4" ht="13.5">
      <c r="A626" s="14"/>
      <c r="C626" s="13"/>
      <c r="D626" s="89"/>
    </row>
    <row r="627" spans="1:4" ht="13.5">
      <c r="A627" s="14"/>
      <c r="C627" s="13"/>
      <c r="D627" s="89"/>
    </row>
    <row r="628" spans="1:4" ht="13.5">
      <c r="A628" s="14"/>
      <c r="C628" s="13"/>
      <c r="D628" s="89"/>
    </row>
    <row r="629" spans="1:4" ht="13.5">
      <c r="A629" s="14"/>
      <c r="C629" s="13"/>
      <c r="D629" s="89"/>
    </row>
    <row r="630" spans="1:4" ht="13.5">
      <c r="A630" s="14"/>
      <c r="C630" s="13"/>
      <c r="D630" s="89"/>
    </row>
    <row r="631" spans="1:4" ht="13.5">
      <c r="A631" s="14"/>
      <c r="C631" s="13"/>
      <c r="D631" s="89"/>
    </row>
    <row r="632" spans="1:4" ht="13.5">
      <c r="A632" s="14"/>
      <c r="C632" s="13"/>
      <c r="D632" s="89"/>
    </row>
    <row r="633" spans="1:4" ht="13.5">
      <c r="A633" s="14"/>
      <c r="C633" s="13"/>
      <c r="D633" s="89"/>
    </row>
    <row r="634" spans="1:4" ht="13.5">
      <c r="A634" s="14"/>
      <c r="C634" s="13"/>
      <c r="D634" s="89"/>
    </row>
    <row r="635" spans="1:4" ht="13.5">
      <c r="A635" s="14"/>
      <c r="C635" s="13"/>
      <c r="D635" s="89"/>
    </row>
    <row r="636" spans="1:4" ht="13.5">
      <c r="A636" s="14"/>
      <c r="C636" s="13"/>
      <c r="D636" s="89"/>
    </row>
    <row r="637" spans="1:4" ht="13.5">
      <c r="A637" s="14"/>
      <c r="C637" s="13"/>
      <c r="D637" s="89"/>
    </row>
    <row r="638" spans="1:4" ht="13.5">
      <c r="A638" s="14"/>
      <c r="C638" s="13"/>
      <c r="D638" s="89"/>
    </row>
    <row r="639" spans="1:4" ht="13.5">
      <c r="A639" s="14"/>
      <c r="C639" s="13"/>
      <c r="D639" s="89"/>
    </row>
    <row r="640" spans="1:4" ht="13.5">
      <c r="A640" s="14"/>
      <c r="C640" s="13"/>
      <c r="D640" s="89"/>
    </row>
    <row r="641" spans="1:4" ht="13.5">
      <c r="A641" s="14"/>
      <c r="C641" s="13"/>
      <c r="D641" s="89"/>
    </row>
    <row r="642" spans="1:4" ht="13.5">
      <c r="A642" s="14"/>
      <c r="C642" s="13"/>
      <c r="D642" s="89"/>
    </row>
    <row r="643" spans="1:4" ht="13.5">
      <c r="A643" s="14"/>
      <c r="C643" s="13"/>
      <c r="D643" s="89"/>
    </row>
    <row r="644" spans="1:4" ht="13.5">
      <c r="A644" s="14"/>
      <c r="C644" s="13"/>
      <c r="D644" s="89"/>
    </row>
    <row r="645" spans="1:4" ht="13.5">
      <c r="A645" s="14"/>
      <c r="C645" s="13"/>
      <c r="D645" s="89"/>
    </row>
    <row r="646" spans="1:4" ht="13.5">
      <c r="A646" s="14"/>
      <c r="C646" s="13"/>
      <c r="D646" s="89"/>
    </row>
    <row r="647" spans="1:4" ht="13.5">
      <c r="A647" s="14"/>
      <c r="C647" s="13"/>
      <c r="D647" s="89"/>
    </row>
    <row r="648" spans="1:4" ht="13.5">
      <c r="A648" s="14"/>
      <c r="C648" s="13"/>
      <c r="D648" s="89"/>
    </row>
    <row r="649" spans="1:4" ht="13.5">
      <c r="A649" s="14"/>
      <c r="C649" s="13"/>
      <c r="D649" s="89"/>
    </row>
    <row r="650" spans="1:4" ht="13.5">
      <c r="A650" s="14"/>
      <c r="C650" s="13"/>
      <c r="D650" s="89"/>
    </row>
    <row r="651" spans="1:4" ht="13.5">
      <c r="A651" s="14"/>
      <c r="C651" s="13"/>
      <c r="D651" s="89"/>
    </row>
    <row r="652" spans="1:4" ht="13.5">
      <c r="A652" s="14"/>
      <c r="C652" s="13"/>
      <c r="D652" s="89"/>
    </row>
    <row r="653" spans="1:4" ht="13.5">
      <c r="A653" s="14"/>
      <c r="C653" s="13"/>
      <c r="D653" s="89"/>
    </row>
    <row r="654" spans="1:4" ht="13.5">
      <c r="A654" s="14"/>
      <c r="C654" s="13"/>
      <c r="D654" s="89"/>
    </row>
    <row r="655" spans="1:4" ht="13.5">
      <c r="A655" s="14"/>
      <c r="C655" s="13"/>
      <c r="D655" s="89"/>
    </row>
    <row r="656" spans="1:4" ht="13.5">
      <c r="A656" s="14"/>
      <c r="C656" s="13"/>
      <c r="D656" s="89"/>
    </row>
    <row r="657" spans="1:4" ht="13.5">
      <c r="A657" s="14"/>
      <c r="C657" s="13"/>
      <c r="D657" s="89"/>
    </row>
    <row r="658" spans="1:4" ht="13.5">
      <c r="A658" s="14"/>
      <c r="C658" s="13"/>
      <c r="D658" s="89"/>
    </row>
    <row r="659" spans="1:4" ht="13.5">
      <c r="A659" s="14"/>
      <c r="C659" s="13"/>
      <c r="D659" s="89"/>
    </row>
    <row r="660" spans="1:4" ht="13.5">
      <c r="A660" s="14"/>
      <c r="C660" s="13"/>
      <c r="D660" s="89"/>
    </row>
    <row r="661" spans="1:4" ht="13.5">
      <c r="A661" s="14"/>
      <c r="C661" s="13"/>
      <c r="D661" s="89"/>
    </row>
    <row r="662" spans="1:4" ht="13.5">
      <c r="A662" s="14"/>
      <c r="C662" s="13"/>
      <c r="D662" s="89"/>
    </row>
    <row r="663" spans="1:4" ht="13.5">
      <c r="A663" s="14"/>
      <c r="C663" s="13"/>
      <c r="D663" s="89"/>
    </row>
    <row r="664" spans="1:4" ht="13.5">
      <c r="A664" s="14"/>
      <c r="C664" s="13"/>
      <c r="D664" s="89"/>
    </row>
    <row r="665" spans="1:4" ht="13.5">
      <c r="A665" s="14"/>
      <c r="C665" s="13"/>
      <c r="D665" s="89"/>
    </row>
    <row r="666" spans="1:4" ht="13.5">
      <c r="A666" s="14"/>
      <c r="C666" s="13"/>
      <c r="D666" s="89"/>
    </row>
    <row r="667" spans="1:4" ht="13.5">
      <c r="A667" s="14"/>
      <c r="C667" s="13"/>
      <c r="D667" s="89"/>
    </row>
    <row r="668" spans="1:4" ht="13.5">
      <c r="A668" s="14"/>
      <c r="C668" s="13"/>
      <c r="D668" s="89"/>
    </row>
    <row r="669" spans="1:4" ht="13.5">
      <c r="A669" s="14"/>
      <c r="C669" s="13"/>
      <c r="D669" s="89"/>
    </row>
    <row r="670" spans="1:4" ht="13.5">
      <c r="A670" s="14"/>
      <c r="C670" s="13"/>
      <c r="D670" s="89"/>
    </row>
    <row r="671" spans="1:4" ht="13.5">
      <c r="A671" s="14"/>
      <c r="C671" s="13"/>
      <c r="D671" s="89"/>
    </row>
    <row r="672" spans="1:4" ht="13.5">
      <c r="A672" s="14"/>
      <c r="C672" s="13"/>
      <c r="D672" s="89"/>
    </row>
    <row r="673" spans="1:4" ht="13.5">
      <c r="A673" s="14"/>
      <c r="C673" s="13"/>
      <c r="D673" s="89"/>
    </row>
    <row r="674" spans="1:4" ht="13.5">
      <c r="A674" s="14"/>
      <c r="C674" s="13"/>
      <c r="D674" s="89"/>
    </row>
    <row r="675" spans="1:4" ht="13.5">
      <c r="A675" s="14"/>
      <c r="C675" s="13"/>
      <c r="D675" s="89"/>
    </row>
    <row r="676" spans="1:4" ht="13.5">
      <c r="A676" s="14"/>
      <c r="C676" s="13"/>
      <c r="D676" s="89"/>
    </row>
    <row r="677" spans="1:4" ht="13.5">
      <c r="A677" s="14"/>
      <c r="C677" s="13"/>
      <c r="D677" s="89"/>
    </row>
    <row r="678" spans="1:4" ht="13.5">
      <c r="A678" s="14"/>
      <c r="C678" s="13"/>
      <c r="D678" s="89"/>
    </row>
    <row r="679" spans="1:4" ht="13.5">
      <c r="A679" s="14"/>
      <c r="C679" s="13"/>
      <c r="D679" s="89"/>
    </row>
    <row r="680" spans="1:4" ht="13.5">
      <c r="A680" s="14"/>
      <c r="C680" s="13"/>
      <c r="D680" s="89"/>
    </row>
    <row r="681" spans="1:4" ht="13.5">
      <c r="A681" s="14"/>
      <c r="C681" s="13"/>
      <c r="D681" s="89"/>
    </row>
    <row r="682" spans="1:4" ht="13.5">
      <c r="A682" s="14"/>
      <c r="C682" s="13"/>
      <c r="D682" s="89"/>
    </row>
    <row r="683" spans="1:4" ht="13.5">
      <c r="A683" s="14"/>
      <c r="C683" s="13"/>
      <c r="D683" s="89"/>
    </row>
    <row r="684" spans="1:4" ht="13.5">
      <c r="A684" s="14"/>
      <c r="C684" s="13"/>
      <c r="D684" s="89"/>
    </row>
    <row r="685" spans="1:4" ht="13.5">
      <c r="A685" s="14"/>
      <c r="C685" s="13"/>
      <c r="D685" s="89"/>
    </row>
    <row r="686" spans="1:4" ht="13.5">
      <c r="A686" s="14"/>
      <c r="C686" s="13"/>
      <c r="D686" s="89"/>
    </row>
    <row r="687" spans="1:4" ht="13.5">
      <c r="A687" s="14"/>
      <c r="C687" s="13"/>
      <c r="D687" s="89"/>
    </row>
    <row r="688" spans="1:4" ht="13.5">
      <c r="A688" s="14"/>
      <c r="C688" s="13"/>
      <c r="D688" s="89"/>
    </row>
    <row r="689" spans="1:4" ht="13.5">
      <c r="A689" s="14"/>
      <c r="C689" s="13"/>
      <c r="D689" s="89"/>
    </row>
    <row r="690" spans="1:4" ht="13.5">
      <c r="A690" s="14"/>
      <c r="C690" s="13"/>
      <c r="D690" s="89"/>
    </row>
    <row r="691" spans="1:4" ht="13.5">
      <c r="A691" s="14"/>
      <c r="C691" s="13"/>
      <c r="D691" s="89"/>
    </row>
    <row r="692" spans="1:4" ht="13.5">
      <c r="A692" s="14"/>
      <c r="C692" s="13"/>
      <c r="D692" s="89"/>
    </row>
    <row r="693" spans="1:4" ht="13.5">
      <c r="A693" s="14"/>
      <c r="C693" s="13"/>
      <c r="D693" s="89"/>
    </row>
    <row r="694" spans="1:4" ht="13.5">
      <c r="A694" s="14"/>
      <c r="C694" s="13"/>
      <c r="D694" s="89"/>
    </row>
    <row r="695" spans="1:4" ht="13.5">
      <c r="A695" s="14"/>
      <c r="C695" s="13"/>
      <c r="D695" s="89"/>
    </row>
    <row r="696" spans="1:4" ht="13.5">
      <c r="A696" s="14"/>
      <c r="C696" s="13"/>
      <c r="D696" s="89"/>
    </row>
    <row r="697" spans="1:4" ht="13.5">
      <c r="A697" s="14"/>
      <c r="C697" s="13"/>
      <c r="D697" s="89"/>
    </row>
    <row r="698" spans="1:4" ht="13.5">
      <c r="A698" s="14"/>
      <c r="C698" s="13"/>
      <c r="D698" s="89"/>
    </row>
    <row r="699" spans="1:4" ht="13.5">
      <c r="A699" s="14"/>
      <c r="C699" s="13"/>
      <c r="D699" s="89"/>
    </row>
    <row r="700" spans="1:4" ht="13.5">
      <c r="A700" s="14"/>
      <c r="C700" s="13"/>
      <c r="D700" s="89"/>
    </row>
    <row r="701" spans="1:4" ht="13.5">
      <c r="A701" s="14"/>
      <c r="C701" s="13"/>
      <c r="D701" s="89"/>
    </row>
    <row r="702" spans="1:4" ht="13.5">
      <c r="A702" s="14"/>
      <c r="C702" s="13"/>
      <c r="D702" s="89"/>
    </row>
    <row r="703" spans="1:4" ht="13.5">
      <c r="A703" s="14"/>
      <c r="C703" s="13"/>
      <c r="D703" s="89"/>
    </row>
  </sheetData>
  <sheetProtection/>
  <mergeCells count="32">
    <mergeCell ref="B185:C185"/>
    <mergeCell ref="A126:D126"/>
    <mergeCell ref="A140:C140"/>
    <mergeCell ref="B184:C184"/>
    <mergeCell ref="A141:D141"/>
    <mergeCell ref="A175:D175"/>
    <mergeCell ref="A3:D3"/>
    <mergeCell ref="A5:D5"/>
    <mergeCell ref="A51:D51"/>
    <mergeCell ref="A96:D96"/>
    <mergeCell ref="A73:D73"/>
    <mergeCell ref="A170:C170"/>
    <mergeCell ref="A50:C50"/>
    <mergeCell ref="A89:D89"/>
    <mergeCell ref="A159:D159"/>
    <mergeCell ref="A95:C95"/>
    <mergeCell ref="A72:C72"/>
    <mergeCell ref="B183:C183"/>
    <mergeCell ref="A178:D178"/>
    <mergeCell ref="A180:C180"/>
    <mergeCell ref="A158:C158"/>
    <mergeCell ref="A101:C101"/>
    <mergeCell ref="A177:C177"/>
    <mergeCell ref="A173:D173"/>
    <mergeCell ref="A92:C92"/>
    <mergeCell ref="A163:D163"/>
    <mergeCell ref="A106:D106"/>
    <mergeCell ref="A125:C125"/>
    <mergeCell ref="A104:D104"/>
    <mergeCell ref="A161:D161"/>
    <mergeCell ref="A88:C88"/>
    <mergeCell ref="A93:D93"/>
  </mergeCells>
  <printOptions horizontalCentered="1"/>
  <pageMargins left="0.3937007874015748" right="0.3937007874015748" top="0.5905511811023623" bottom="0.5905511811023623" header="0.7086614173228347" footer="0.5118110236220472"/>
  <pageSetup horizontalDpi="600" verticalDpi="600" orientation="portrait" paperSize="9" scale="83" r:id="rId1"/>
  <headerFooter alignWithMargins="0">
    <oddFooter>&amp;CStrona &amp;P z &amp;N</oddFooter>
  </headerFooter>
  <rowBreaks count="3" manualBreakCount="3">
    <brk id="59" max="3" man="1"/>
    <brk id="116" max="3" man="1"/>
    <brk id="17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80" zoomScaleSheetLayoutView="80" zoomScalePageLayoutView="0" workbookViewId="0" topLeftCell="A17">
      <selection activeCell="D9" sqref="D9"/>
    </sheetView>
  </sheetViews>
  <sheetFormatPr defaultColWidth="9.140625" defaultRowHeight="12.75"/>
  <cols>
    <col min="1" max="1" width="4.57421875" style="55" customWidth="1"/>
    <col min="2" max="2" width="16.7109375" style="55" customWidth="1"/>
    <col min="3" max="3" width="20.421875" style="55" customWidth="1"/>
    <col min="4" max="4" width="29.7109375" style="56" customWidth="1"/>
    <col min="5" max="5" width="15.421875" style="55" customWidth="1"/>
    <col min="6" max="6" width="23.28125" style="55" customWidth="1"/>
    <col min="7" max="7" width="13.7109375" style="55" customWidth="1"/>
    <col min="8" max="8" width="14.28125" style="57" customWidth="1"/>
    <col min="9" max="9" width="14.57421875" style="59" customWidth="1"/>
    <col min="10" max="10" width="10.8515625" style="59" customWidth="1"/>
    <col min="11" max="11" width="15.140625" style="59" customWidth="1"/>
    <col min="12" max="12" width="13.8515625" style="55" customWidth="1"/>
    <col min="13" max="13" width="14.140625" style="55" customWidth="1"/>
    <col min="14" max="14" width="13.8515625" style="55" customWidth="1"/>
    <col min="15" max="15" width="14.421875" style="55" customWidth="1"/>
    <col min="16" max="16" width="22.28125" style="60" customWidth="1"/>
    <col min="17" max="20" width="15.00390625" style="61" customWidth="1"/>
    <col min="21" max="24" width="9.140625" style="61" customWidth="1"/>
    <col min="25" max="16384" width="9.140625" style="1" customWidth="1"/>
  </cols>
  <sheetData>
    <row r="1" spans="1:9" ht="16.5" customHeight="1">
      <c r="A1" s="54" t="s">
        <v>76</v>
      </c>
      <c r="I1" s="58"/>
    </row>
    <row r="2" spans="1:24" ht="23.25" customHeight="1">
      <c r="A2" s="150" t="s">
        <v>12</v>
      </c>
      <c r="B2" s="150"/>
      <c r="C2" s="150"/>
      <c r="D2" s="150"/>
      <c r="E2" s="150"/>
      <c r="F2" s="150"/>
      <c r="G2" s="150"/>
      <c r="H2" s="150"/>
      <c r="I2" s="150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s="3" customFormat="1" ht="18" customHeight="1">
      <c r="A3" s="137" t="s">
        <v>13</v>
      </c>
      <c r="B3" s="137" t="s">
        <v>14</v>
      </c>
      <c r="C3" s="137" t="s">
        <v>15</v>
      </c>
      <c r="D3" s="137" t="s">
        <v>16</v>
      </c>
      <c r="E3" s="137" t="s">
        <v>17</v>
      </c>
      <c r="F3" s="137" t="s">
        <v>51</v>
      </c>
      <c r="G3" s="137" t="s">
        <v>45</v>
      </c>
      <c r="H3" s="141" t="s">
        <v>18</v>
      </c>
      <c r="I3" s="137" t="s">
        <v>6</v>
      </c>
      <c r="J3" s="137" t="s">
        <v>7</v>
      </c>
      <c r="K3" s="137" t="s">
        <v>8</v>
      </c>
      <c r="L3" s="137" t="s">
        <v>46</v>
      </c>
      <c r="M3" s="137" t="s">
        <v>462</v>
      </c>
      <c r="N3" s="137" t="s">
        <v>464</v>
      </c>
      <c r="O3" s="137" t="s">
        <v>463</v>
      </c>
      <c r="P3" s="149" t="s">
        <v>204</v>
      </c>
      <c r="Q3" s="137" t="s">
        <v>47</v>
      </c>
      <c r="R3" s="137"/>
      <c r="S3" s="137" t="s">
        <v>465</v>
      </c>
      <c r="T3" s="137"/>
      <c r="U3" s="137" t="s">
        <v>91</v>
      </c>
      <c r="V3" s="137"/>
      <c r="W3" s="137"/>
      <c r="X3" s="137"/>
    </row>
    <row r="4" spans="1:24" s="3" customFormat="1" ht="36.75" customHeight="1">
      <c r="A4" s="137"/>
      <c r="B4" s="137"/>
      <c r="C4" s="137"/>
      <c r="D4" s="137"/>
      <c r="E4" s="137"/>
      <c r="F4" s="137"/>
      <c r="G4" s="137"/>
      <c r="H4" s="141"/>
      <c r="I4" s="137"/>
      <c r="J4" s="137"/>
      <c r="K4" s="137"/>
      <c r="L4" s="137"/>
      <c r="M4" s="137"/>
      <c r="N4" s="137"/>
      <c r="O4" s="137"/>
      <c r="P4" s="149"/>
      <c r="Q4" s="137"/>
      <c r="R4" s="137"/>
      <c r="S4" s="137"/>
      <c r="T4" s="137"/>
      <c r="U4" s="137"/>
      <c r="V4" s="137"/>
      <c r="W4" s="137"/>
      <c r="X4" s="137"/>
    </row>
    <row r="5" spans="1:24" s="3" customFormat="1" ht="42" customHeight="1">
      <c r="A5" s="137"/>
      <c r="B5" s="137"/>
      <c r="C5" s="137"/>
      <c r="D5" s="137"/>
      <c r="E5" s="137"/>
      <c r="F5" s="137"/>
      <c r="G5" s="137"/>
      <c r="H5" s="141"/>
      <c r="I5" s="137"/>
      <c r="J5" s="137"/>
      <c r="K5" s="137"/>
      <c r="L5" s="137"/>
      <c r="M5" s="137"/>
      <c r="N5" s="137"/>
      <c r="O5" s="137"/>
      <c r="P5" s="149"/>
      <c r="Q5" s="12" t="s">
        <v>19</v>
      </c>
      <c r="R5" s="12" t="s">
        <v>20</v>
      </c>
      <c r="S5" s="12" t="s">
        <v>19</v>
      </c>
      <c r="T5" s="12" t="s">
        <v>20</v>
      </c>
      <c r="U5" s="12" t="s">
        <v>92</v>
      </c>
      <c r="V5" s="12" t="s">
        <v>93</v>
      </c>
      <c r="W5" s="12" t="s">
        <v>94</v>
      </c>
      <c r="X5" s="12" t="s">
        <v>95</v>
      </c>
    </row>
    <row r="6" spans="1:24" ht="21" customHeight="1">
      <c r="A6" s="151" t="s">
        <v>137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62"/>
      <c r="M6" s="62"/>
      <c r="N6" s="62"/>
      <c r="O6" s="62"/>
      <c r="P6" s="63"/>
      <c r="Q6" s="64"/>
      <c r="R6" s="64"/>
      <c r="S6" s="64"/>
      <c r="T6" s="64"/>
      <c r="U6" s="64"/>
      <c r="V6" s="64"/>
      <c r="W6" s="64"/>
      <c r="X6" s="64"/>
    </row>
    <row r="7" spans="1:24" s="3" customFormat="1" ht="56.25" customHeight="1">
      <c r="A7" s="16">
        <v>1</v>
      </c>
      <c r="B7" s="16" t="s">
        <v>138</v>
      </c>
      <c r="C7" s="16" t="s">
        <v>139</v>
      </c>
      <c r="D7" s="16" t="s">
        <v>140</v>
      </c>
      <c r="E7" s="16" t="s">
        <v>141</v>
      </c>
      <c r="F7" s="16" t="s">
        <v>371</v>
      </c>
      <c r="G7" s="16" t="s">
        <v>142</v>
      </c>
      <c r="H7" s="17">
        <v>1994</v>
      </c>
      <c r="I7" s="16" t="s">
        <v>143</v>
      </c>
      <c r="J7" s="65">
        <v>9</v>
      </c>
      <c r="K7" s="16"/>
      <c r="L7" s="16" t="s">
        <v>331</v>
      </c>
      <c r="M7" s="16"/>
      <c r="N7" s="16" t="s">
        <v>495</v>
      </c>
      <c r="O7" s="16"/>
      <c r="P7" s="46"/>
      <c r="Q7" s="12" t="s">
        <v>620</v>
      </c>
      <c r="R7" s="12" t="s">
        <v>619</v>
      </c>
      <c r="S7" s="12" t="s">
        <v>78</v>
      </c>
      <c r="T7" s="12" t="s">
        <v>78</v>
      </c>
      <c r="U7" s="12" t="s">
        <v>96</v>
      </c>
      <c r="V7" s="12" t="s">
        <v>96</v>
      </c>
      <c r="W7" s="12"/>
      <c r="X7" s="12"/>
    </row>
    <row r="8" spans="1:24" s="3" customFormat="1" ht="56.25" customHeight="1">
      <c r="A8" s="16">
        <v>2</v>
      </c>
      <c r="B8" s="16" t="s">
        <v>220</v>
      </c>
      <c r="C8" s="16" t="s">
        <v>221</v>
      </c>
      <c r="D8" s="16" t="s">
        <v>223</v>
      </c>
      <c r="E8" s="16" t="s">
        <v>224</v>
      </c>
      <c r="F8" s="16" t="s">
        <v>222</v>
      </c>
      <c r="G8" s="16" t="s">
        <v>225</v>
      </c>
      <c r="H8" s="17">
        <v>2008</v>
      </c>
      <c r="I8" s="16" t="s">
        <v>226</v>
      </c>
      <c r="J8" s="65">
        <v>3</v>
      </c>
      <c r="K8" s="16" t="s">
        <v>227</v>
      </c>
      <c r="L8" s="16" t="s">
        <v>332</v>
      </c>
      <c r="M8" s="16" t="s">
        <v>494</v>
      </c>
      <c r="N8" s="16" t="s">
        <v>483</v>
      </c>
      <c r="O8" s="16"/>
      <c r="P8" s="46"/>
      <c r="Q8" s="12" t="s">
        <v>618</v>
      </c>
      <c r="R8" s="12" t="s">
        <v>617</v>
      </c>
      <c r="S8" s="12" t="s">
        <v>78</v>
      </c>
      <c r="T8" s="12" t="s">
        <v>78</v>
      </c>
      <c r="U8" s="12" t="s">
        <v>96</v>
      </c>
      <c r="V8" s="12" t="s">
        <v>96</v>
      </c>
      <c r="W8" s="12"/>
      <c r="X8" s="12"/>
    </row>
    <row r="9" spans="1:24" s="3" customFormat="1" ht="56.25" customHeight="1">
      <c r="A9" s="16">
        <v>3</v>
      </c>
      <c r="B9" s="16" t="s">
        <v>246</v>
      </c>
      <c r="C9" s="16" t="s">
        <v>247</v>
      </c>
      <c r="D9" s="16" t="s">
        <v>248</v>
      </c>
      <c r="E9" s="16" t="s">
        <v>249</v>
      </c>
      <c r="F9" s="16" t="s">
        <v>367</v>
      </c>
      <c r="G9" s="16" t="s">
        <v>78</v>
      </c>
      <c r="H9" s="17">
        <v>2020</v>
      </c>
      <c r="I9" s="16" t="s">
        <v>250</v>
      </c>
      <c r="J9" s="65" t="s">
        <v>78</v>
      </c>
      <c r="K9" s="16" t="s">
        <v>251</v>
      </c>
      <c r="L9" s="16" t="s">
        <v>252</v>
      </c>
      <c r="M9" s="16" t="s">
        <v>78</v>
      </c>
      <c r="N9" s="16" t="s">
        <v>78</v>
      </c>
      <c r="O9" s="16"/>
      <c r="P9" s="46"/>
      <c r="Q9" s="12" t="s">
        <v>616</v>
      </c>
      <c r="R9" s="12" t="s">
        <v>615</v>
      </c>
      <c r="S9" s="12" t="s">
        <v>78</v>
      </c>
      <c r="T9" s="12" t="s">
        <v>78</v>
      </c>
      <c r="U9" s="12" t="s">
        <v>96</v>
      </c>
      <c r="V9" s="12"/>
      <c r="W9" s="12"/>
      <c r="X9" s="12"/>
    </row>
    <row r="10" spans="1:24" s="3" customFormat="1" ht="56.25" customHeight="1">
      <c r="A10" s="16">
        <v>4</v>
      </c>
      <c r="B10" s="16" t="s">
        <v>318</v>
      </c>
      <c r="C10" s="16" t="s">
        <v>319</v>
      </c>
      <c r="D10" s="16" t="s">
        <v>321</v>
      </c>
      <c r="E10" s="16" t="s">
        <v>316</v>
      </c>
      <c r="F10" s="16" t="s">
        <v>371</v>
      </c>
      <c r="G10" s="16" t="s">
        <v>324</v>
      </c>
      <c r="H10" s="17">
        <v>2001</v>
      </c>
      <c r="I10" s="16" t="s">
        <v>322</v>
      </c>
      <c r="J10" s="65">
        <v>8</v>
      </c>
      <c r="K10" s="16" t="s">
        <v>320</v>
      </c>
      <c r="L10" s="16" t="s">
        <v>323</v>
      </c>
      <c r="M10" s="16" t="s">
        <v>493</v>
      </c>
      <c r="N10" s="16" t="s">
        <v>483</v>
      </c>
      <c r="O10" s="16"/>
      <c r="P10" s="46"/>
      <c r="Q10" s="12" t="s">
        <v>613</v>
      </c>
      <c r="R10" s="12" t="s">
        <v>614</v>
      </c>
      <c r="S10" s="12" t="s">
        <v>78</v>
      </c>
      <c r="T10" s="12" t="s">
        <v>78</v>
      </c>
      <c r="U10" s="12" t="s">
        <v>96</v>
      </c>
      <c r="V10" s="12" t="s">
        <v>96</v>
      </c>
      <c r="W10" s="12"/>
      <c r="X10" s="12"/>
    </row>
    <row r="11" spans="1:24" s="3" customFormat="1" ht="56.25" customHeight="1">
      <c r="A11" s="16">
        <v>5</v>
      </c>
      <c r="B11" s="66" t="s">
        <v>325</v>
      </c>
      <c r="C11" s="66" t="s">
        <v>326</v>
      </c>
      <c r="D11" s="16" t="s">
        <v>327</v>
      </c>
      <c r="E11" s="16" t="s">
        <v>317</v>
      </c>
      <c r="F11" s="16" t="s">
        <v>148</v>
      </c>
      <c r="G11" s="16" t="s">
        <v>78</v>
      </c>
      <c r="H11" s="17">
        <v>2020</v>
      </c>
      <c r="I11" s="16" t="s">
        <v>329</v>
      </c>
      <c r="J11" s="65" t="s">
        <v>78</v>
      </c>
      <c r="K11" s="16" t="s">
        <v>328</v>
      </c>
      <c r="L11" s="16" t="s">
        <v>330</v>
      </c>
      <c r="M11" s="16" t="s">
        <v>78</v>
      </c>
      <c r="N11" s="16" t="s">
        <v>78</v>
      </c>
      <c r="O11" s="16"/>
      <c r="P11" s="46"/>
      <c r="Q11" s="12" t="s">
        <v>612</v>
      </c>
      <c r="R11" s="12" t="s">
        <v>611</v>
      </c>
      <c r="S11" s="12" t="s">
        <v>78</v>
      </c>
      <c r="T11" s="12" t="s">
        <v>78</v>
      </c>
      <c r="U11" s="12" t="s">
        <v>96</v>
      </c>
      <c r="V11" s="12"/>
      <c r="W11" s="12"/>
      <c r="X11" s="12"/>
    </row>
    <row r="12" spans="1:24" s="3" customFormat="1" ht="56.25" customHeight="1">
      <c r="A12" s="16">
        <v>6</v>
      </c>
      <c r="B12" s="66" t="s">
        <v>360</v>
      </c>
      <c r="C12" s="66" t="s">
        <v>361</v>
      </c>
      <c r="D12" s="16" t="s">
        <v>357</v>
      </c>
      <c r="E12" s="16" t="s">
        <v>362</v>
      </c>
      <c r="F12" s="16" t="s">
        <v>371</v>
      </c>
      <c r="G12" s="16" t="s">
        <v>225</v>
      </c>
      <c r="H12" s="17">
        <v>2021</v>
      </c>
      <c r="I12" s="16" t="s">
        <v>363</v>
      </c>
      <c r="J12" s="65">
        <v>7</v>
      </c>
      <c r="K12" s="16" t="s">
        <v>78</v>
      </c>
      <c r="L12" s="16" t="s">
        <v>333</v>
      </c>
      <c r="M12" s="16" t="s">
        <v>492</v>
      </c>
      <c r="N12" s="16" t="s">
        <v>483</v>
      </c>
      <c r="O12" s="16" t="s">
        <v>503</v>
      </c>
      <c r="P12" s="46">
        <v>275990</v>
      </c>
      <c r="Q12" s="12" t="s">
        <v>609</v>
      </c>
      <c r="R12" s="12" t="s">
        <v>610</v>
      </c>
      <c r="S12" s="12" t="s">
        <v>609</v>
      </c>
      <c r="T12" s="12" t="s">
        <v>610</v>
      </c>
      <c r="U12" s="12" t="s">
        <v>96</v>
      </c>
      <c r="V12" s="12" t="s">
        <v>96</v>
      </c>
      <c r="W12" s="12" t="s">
        <v>96</v>
      </c>
      <c r="X12" s="12"/>
    </row>
    <row r="13" spans="1:24" s="3" customFormat="1" ht="56.25" customHeight="1">
      <c r="A13" s="16">
        <v>7</v>
      </c>
      <c r="B13" s="66" t="s">
        <v>246</v>
      </c>
      <c r="C13" s="66" t="s">
        <v>247</v>
      </c>
      <c r="D13" s="16" t="s">
        <v>358</v>
      </c>
      <c r="E13" s="16" t="s">
        <v>359</v>
      </c>
      <c r="F13" s="16" t="s">
        <v>367</v>
      </c>
      <c r="G13" s="16" t="s">
        <v>78</v>
      </c>
      <c r="H13" s="17">
        <v>2022</v>
      </c>
      <c r="I13" s="16" t="s">
        <v>364</v>
      </c>
      <c r="J13" s="65" t="s">
        <v>78</v>
      </c>
      <c r="K13" s="16" t="s">
        <v>365</v>
      </c>
      <c r="L13" s="16" t="s">
        <v>366</v>
      </c>
      <c r="M13" s="16" t="s">
        <v>78</v>
      </c>
      <c r="N13" s="16" t="s">
        <v>78</v>
      </c>
      <c r="O13" s="16"/>
      <c r="P13" s="46"/>
      <c r="Q13" s="12" t="s">
        <v>609</v>
      </c>
      <c r="R13" s="12" t="s">
        <v>610</v>
      </c>
      <c r="S13" s="12" t="s">
        <v>78</v>
      </c>
      <c r="T13" s="12" t="s">
        <v>78</v>
      </c>
      <c r="U13" s="12" t="s">
        <v>96</v>
      </c>
      <c r="V13" s="12"/>
      <c r="W13" s="12"/>
      <c r="X13" s="12"/>
    </row>
    <row r="14" spans="1:24" ht="21.75" customHeight="1">
      <c r="A14" s="136" t="s">
        <v>265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67"/>
      <c r="M14" s="67"/>
      <c r="N14" s="67"/>
      <c r="O14" s="67"/>
      <c r="P14" s="68"/>
      <c r="Q14" s="30"/>
      <c r="R14" s="30"/>
      <c r="S14" s="30"/>
      <c r="T14" s="30"/>
      <c r="U14" s="30"/>
      <c r="V14" s="30"/>
      <c r="W14" s="30"/>
      <c r="X14" s="30"/>
    </row>
    <row r="15" spans="1:24" s="3" customFormat="1" ht="57.75" customHeight="1">
      <c r="A15" s="16">
        <v>8</v>
      </c>
      <c r="B15" s="16" t="s">
        <v>144</v>
      </c>
      <c r="C15" s="16" t="s">
        <v>145</v>
      </c>
      <c r="D15" s="16" t="s">
        <v>146</v>
      </c>
      <c r="E15" s="16" t="s">
        <v>147</v>
      </c>
      <c r="F15" s="16" t="s">
        <v>148</v>
      </c>
      <c r="G15" s="16" t="s">
        <v>78</v>
      </c>
      <c r="H15" s="17">
        <v>2008</v>
      </c>
      <c r="I15" s="16" t="s">
        <v>149</v>
      </c>
      <c r="J15" s="65" t="s">
        <v>78</v>
      </c>
      <c r="K15" s="16" t="s">
        <v>150</v>
      </c>
      <c r="L15" s="16"/>
      <c r="M15" s="16" t="s">
        <v>78</v>
      </c>
      <c r="N15" s="16" t="s">
        <v>78</v>
      </c>
      <c r="O15" s="16"/>
      <c r="P15" s="46"/>
      <c r="Q15" s="12" t="s">
        <v>607</v>
      </c>
      <c r="R15" s="12" t="s">
        <v>608</v>
      </c>
      <c r="S15" s="12" t="s">
        <v>78</v>
      </c>
      <c r="T15" s="12" t="s">
        <v>78</v>
      </c>
      <c r="U15" s="12" t="s">
        <v>96</v>
      </c>
      <c r="V15" s="12"/>
      <c r="W15" s="12"/>
      <c r="X15" s="12"/>
    </row>
    <row r="16" spans="1:24" s="3" customFormat="1" ht="57.75" customHeight="1">
      <c r="A16" s="16">
        <v>9</v>
      </c>
      <c r="B16" s="16" t="s">
        <v>139</v>
      </c>
      <c r="C16" s="16" t="s">
        <v>151</v>
      </c>
      <c r="D16" s="16" t="s">
        <v>152</v>
      </c>
      <c r="E16" s="16" t="s">
        <v>153</v>
      </c>
      <c r="F16" s="16" t="s">
        <v>371</v>
      </c>
      <c r="G16" s="16" t="s">
        <v>154</v>
      </c>
      <c r="H16" s="17">
        <v>2001</v>
      </c>
      <c r="I16" s="16" t="s">
        <v>155</v>
      </c>
      <c r="J16" s="65">
        <v>6</v>
      </c>
      <c r="K16" s="16"/>
      <c r="L16" s="16" t="s">
        <v>333</v>
      </c>
      <c r="M16" s="16" t="s">
        <v>491</v>
      </c>
      <c r="N16" s="16" t="s">
        <v>483</v>
      </c>
      <c r="O16" s="16"/>
      <c r="P16" s="46"/>
      <c r="Q16" s="12" t="s">
        <v>606</v>
      </c>
      <c r="R16" s="12" t="s">
        <v>605</v>
      </c>
      <c r="S16" s="12" t="s">
        <v>78</v>
      </c>
      <c r="T16" s="12" t="s">
        <v>78</v>
      </c>
      <c r="U16" s="12" t="s">
        <v>96</v>
      </c>
      <c r="V16" s="12" t="s">
        <v>96</v>
      </c>
      <c r="W16" s="12"/>
      <c r="X16" s="12"/>
    </row>
    <row r="17" spans="1:24" s="3" customFormat="1" ht="57.75" customHeight="1">
      <c r="A17" s="16">
        <v>10</v>
      </c>
      <c r="B17" s="16" t="s">
        <v>100</v>
      </c>
      <c r="C17" s="16" t="s">
        <v>156</v>
      </c>
      <c r="D17" s="16" t="s">
        <v>157</v>
      </c>
      <c r="E17" s="16" t="s">
        <v>158</v>
      </c>
      <c r="F17" s="16" t="s">
        <v>371</v>
      </c>
      <c r="G17" s="16" t="s">
        <v>159</v>
      </c>
      <c r="H17" s="17">
        <v>1993</v>
      </c>
      <c r="I17" s="16" t="s">
        <v>160</v>
      </c>
      <c r="J17" s="65">
        <v>9</v>
      </c>
      <c r="K17" s="16" t="s">
        <v>161</v>
      </c>
      <c r="L17" s="16" t="s">
        <v>368</v>
      </c>
      <c r="M17" s="16" t="s">
        <v>490</v>
      </c>
      <c r="N17" s="16" t="s">
        <v>483</v>
      </c>
      <c r="O17" s="16"/>
      <c r="P17" s="46"/>
      <c r="Q17" s="12" t="s">
        <v>604</v>
      </c>
      <c r="R17" s="12" t="s">
        <v>603</v>
      </c>
      <c r="S17" s="12" t="s">
        <v>78</v>
      </c>
      <c r="T17" s="12" t="s">
        <v>78</v>
      </c>
      <c r="U17" s="12" t="s">
        <v>96</v>
      </c>
      <c r="V17" s="12" t="s">
        <v>96</v>
      </c>
      <c r="W17" s="12"/>
      <c r="X17" s="12"/>
    </row>
    <row r="18" spans="1:24" s="3" customFormat="1" ht="57.75" customHeight="1">
      <c r="A18" s="16">
        <v>11</v>
      </c>
      <c r="B18" s="16" t="s">
        <v>162</v>
      </c>
      <c r="C18" s="16" t="s">
        <v>369</v>
      </c>
      <c r="D18" s="16" t="s">
        <v>163</v>
      </c>
      <c r="E18" s="16" t="s">
        <v>164</v>
      </c>
      <c r="F18" s="16" t="s">
        <v>371</v>
      </c>
      <c r="G18" s="16" t="s">
        <v>90</v>
      </c>
      <c r="H18" s="17">
        <v>2002</v>
      </c>
      <c r="I18" s="16" t="s">
        <v>165</v>
      </c>
      <c r="J18" s="65">
        <v>6</v>
      </c>
      <c r="K18" s="16"/>
      <c r="L18" s="16" t="s">
        <v>334</v>
      </c>
      <c r="M18" s="16" t="s">
        <v>489</v>
      </c>
      <c r="N18" s="16" t="s">
        <v>483</v>
      </c>
      <c r="O18" s="16"/>
      <c r="P18" s="46"/>
      <c r="Q18" s="12" t="s">
        <v>602</v>
      </c>
      <c r="R18" s="12" t="s">
        <v>601</v>
      </c>
      <c r="S18" s="12" t="s">
        <v>78</v>
      </c>
      <c r="T18" s="12" t="s">
        <v>78</v>
      </c>
      <c r="U18" s="12" t="s">
        <v>96</v>
      </c>
      <c r="V18" s="12" t="s">
        <v>96</v>
      </c>
      <c r="W18" s="12"/>
      <c r="X18" s="12"/>
    </row>
    <row r="19" spans="1:24" s="3" customFormat="1" ht="57.75" customHeight="1">
      <c r="A19" s="16">
        <v>12</v>
      </c>
      <c r="B19" s="16" t="s">
        <v>370</v>
      </c>
      <c r="C19" s="16" t="s">
        <v>166</v>
      </c>
      <c r="D19" s="16" t="s">
        <v>167</v>
      </c>
      <c r="E19" s="16" t="s">
        <v>168</v>
      </c>
      <c r="F19" s="16" t="s">
        <v>148</v>
      </c>
      <c r="G19" s="16" t="s">
        <v>78</v>
      </c>
      <c r="H19" s="17">
        <v>2001</v>
      </c>
      <c r="I19" s="16" t="s">
        <v>169</v>
      </c>
      <c r="J19" s="65" t="s">
        <v>78</v>
      </c>
      <c r="K19" s="16" t="s">
        <v>170</v>
      </c>
      <c r="L19" s="16" t="s">
        <v>330</v>
      </c>
      <c r="M19" s="16" t="s">
        <v>78</v>
      </c>
      <c r="N19" s="16" t="s">
        <v>78</v>
      </c>
      <c r="O19" s="16"/>
      <c r="P19" s="46"/>
      <c r="Q19" s="12" t="s">
        <v>600</v>
      </c>
      <c r="R19" s="12" t="s">
        <v>599</v>
      </c>
      <c r="S19" s="12" t="s">
        <v>78</v>
      </c>
      <c r="T19" s="12" t="s">
        <v>78</v>
      </c>
      <c r="U19" s="12" t="s">
        <v>96</v>
      </c>
      <c r="V19" s="12"/>
      <c r="W19" s="12"/>
      <c r="X19" s="12"/>
    </row>
    <row r="20" spans="1:24" s="3" customFormat="1" ht="57.75" customHeight="1">
      <c r="A20" s="16">
        <v>13</v>
      </c>
      <c r="B20" s="16" t="s">
        <v>171</v>
      </c>
      <c r="C20" s="16" t="s">
        <v>172</v>
      </c>
      <c r="D20" s="16" t="s">
        <v>173</v>
      </c>
      <c r="E20" s="16" t="s">
        <v>174</v>
      </c>
      <c r="F20" s="16" t="s">
        <v>371</v>
      </c>
      <c r="G20" s="16" t="s">
        <v>175</v>
      </c>
      <c r="H20" s="17">
        <v>2013</v>
      </c>
      <c r="I20" s="16" t="s">
        <v>176</v>
      </c>
      <c r="J20" s="65">
        <v>6</v>
      </c>
      <c r="K20" s="16" t="s">
        <v>178</v>
      </c>
      <c r="L20" s="16" t="s">
        <v>335</v>
      </c>
      <c r="M20" s="16" t="s">
        <v>488</v>
      </c>
      <c r="N20" s="16" t="s">
        <v>483</v>
      </c>
      <c r="O20" s="16"/>
      <c r="P20" s="46"/>
      <c r="Q20" s="12" t="s">
        <v>598</v>
      </c>
      <c r="R20" s="12" t="s">
        <v>597</v>
      </c>
      <c r="S20" s="12" t="s">
        <v>78</v>
      </c>
      <c r="T20" s="12" t="s">
        <v>78</v>
      </c>
      <c r="U20" s="12" t="s">
        <v>96</v>
      </c>
      <c r="V20" s="12" t="s">
        <v>96</v>
      </c>
      <c r="W20" s="12"/>
      <c r="X20" s="12"/>
    </row>
    <row r="21" spans="1:24" s="3" customFormat="1" ht="57.75" customHeight="1">
      <c r="A21" s="16">
        <v>14</v>
      </c>
      <c r="B21" s="16" t="s">
        <v>314</v>
      </c>
      <c r="C21" s="16" t="s">
        <v>315</v>
      </c>
      <c r="D21" s="16" t="s">
        <v>310</v>
      </c>
      <c r="E21" s="16" t="s">
        <v>309</v>
      </c>
      <c r="F21" s="16" t="s">
        <v>371</v>
      </c>
      <c r="G21" s="16" t="s">
        <v>313</v>
      </c>
      <c r="H21" s="17">
        <v>2001</v>
      </c>
      <c r="I21" s="16" t="s">
        <v>311</v>
      </c>
      <c r="J21" s="65">
        <v>3</v>
      </c>
      <c r="K21" s="16" t="s">
        <v>78</v>
      </c>
      <c r="L21" s="16" t="s">
        <v>312</v>
      </c>
      <c r="M21" s="16" t="s">
        <v>487</v>
      </c>
      <c r="N21" s="16" t="s">
        <v>483</v>
      </c>
      <c r="O21" s="16"/>
      <c r="P21" s="46"/>
      <c r="Q21" s="12" t="s">
        <v>595</v>
      </c>
      <c r="R21" s="12" t="s">
        <v>596</v>
      </c>
      <c r="S21" s="12" t="s">
        <v>78</v>
      </c>
      <c r="T21" s="12" t="s">
        <v>78</v>
      </c>
      <c r="U21" s="12" t="s">
        <v>96</v>
      </c>
      <c r="V21" s="12" t="s">
        <v>96</v>
      </c>
      <c r="W21" s="12"/>
      <c r="X21" s="12"/>
    </row>
    <row r="22" spans="1:24" ht="18.75" customHeight="1">
      <c r="A22" s="136" t="s">
        <v>264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67"/>
      <c r="M22" s="67"/>
      <c r="N22" s="67"/>
      <c r="O22" s="67"/>
      <c r="P22" s="68"/>
      <c r="Q22" s="30"/>
      <c r="R22" s="30"/>
      <c r="S22" s="30"/>
      <c r="T22" s="30"/>
      <c r="U22" s="30"/>
      <c r="V22" s="30"/>
      <c r="W22" s="30"/>
      <c r="X22" s="30"/>
    </row>
    <row r="23" spans="1:24" s="3" customFormat="1" ht="59.25" customHeight="1">
      <c r="A23" s="16">
        <v>15</v>
      </c>
      <c r="B23" s="16" t="s">
        <v>177</v>
      </c>
      <c r="C23" s="16" t="s">
        <v>266</v>
      </c>
      <c r="D23" s="16" t="s">
        <v>304</v>
      </c>
      <c r="E23" s="16" t="s">
        <v>305</v>
      </c>
      <c r="F23" s="16" t="s">
        <v>371</v>
      </c>
      <c r="G23" s="16" t="s">
        <v>306</v>
      </c>
      <c r="H23" s="17">
        <v>2020</v>
      </c>
      <c r="I23" s="16" t="s">
        <v>307</v>
      </c>
      <c r="J23" s="65">
        <v>6</v>
      </c>
      <c r="K23" s="16" t="s">
        <v>308</v>
      </c>
      <c r="L23" s="16" t="s">
        <v>272</v>
      </c>
      <c r="M23" s="16" t="s">
        <v>485</v>
      </c>
      <c r="N23" s="16" t="s">
        <v>483</v>
      </c>
      <c r="O23" s="16" t="s">
        <v>504</v>
      </c>
      <c r="P23" s="46">
        <v>638100</v>
      </c>
      <c r="Q23" s="12" t="s">
        <v>594</v>
      </c>
      <c r="R23" s="12" t="s">
        <v>593</v>
      </c>
      <c r="S23" s="12" t="s">
        <v>594</v>
      </c>
      <c r="T23" s="12" t="s">
        <v>593</v>
      </c>
      <c r="U23" s="12" t="s">
        <v>96</v>
      </c>
      <c r="V23" s="12" t="s">
        <v>96</v>
      </c>
      <c r="W23" s="12" t="s">
        <v>96</v>
      </c>
      <c r="X23" s="12"/>
    </row>
    <row r="24" spans="1:24" ht="19.5" customHeight="1">
      <c r="A24" s="136" t="s">
        <v>263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67"/>
      <c r="M24" s="67"/>
      <c r="N24" s="67"/>
      <c r="O24" s="67"/>
      <c r="P24" s="68"/>
      <c r="Q24" s="30"/>
      <c r="R24" s="30"/>
      <c r="S24" s="30"/>
      <c r="T24" s="30"/>
      <c r="U24" s="30"/>
      <c r="V24" s="30"/>
      <c r="W24" s="30"/>
      <c r="X24" s="30"/>
    </row>
    <row r="25" spans="1:24" s="3" customFormat="1" ht="58.5" customHeight="1">
      <c r="A25" s="16">
        <v>16</v>
      </c>
      <c r="B25" s="16" t="s">
        <v>177</v>
      </c>
      <c r="C25" s="16" t="s">
        <v>266</v>
      </c>
      <c r="D25" s="16" t="s">
        <v>267</v>
      </c>
      <c r="E25" s="16" t="s">
        <v>268</v>
      </c>
      <c r="F25" s="16" t="s">
        <v>371</v>
      </c>
      <c r="G25" s="16" t="s">
        <v>269</v>
      </c>
      <c r="H25" s="17">
        <v>2020</v>
      </c>
      <c r="I25" s="16" t="s">
        <v>270</v>
      </c>
      <c r="J25" s="65">
        <v>6</v>
      </c>
      <c r="K25" s="16" t="s">
        <v>271</v>
      </c>
      <c r="L25" s="16" t="s">
        <v>272</v>
      </c>
      <c r="M25" s="16" t="s">
        <v>486</v>
      </c>
      <c r="N25" s="16" t="s">
        <v>483</v>
      </c>
      <c r="O25" s="16" t="s">
        <v>505</v>
      </c>
      <c r="P25" s="46">
        <v>584000</v>
      </c>
      <c r="Q25" s="12" t="s">
        <v>591</v>
      </c>
      <c r="R25" s="12" t="s">
        <v>592</v>
      </c>
      <c r="S25" s="12" t="s">
        <v>591</v>
      </c>
      <c r="T25" s="12" t="s">
        <v>592</v>
      </c>
      <c r="U25" s="12" t="s">
        <v>96</v>
      </c>
      <c r="V25" s="12" t="s">
        <v>96</v>
      </c>
      <c r="W25" s="12" t="s">
        <v>96</v>
      </c>
      <c r="X25" s="12"/>
    </row>
    <row r="26" spans="1:24" ht="21" customHeight="1">
      <c r="A26" s="136" t="s">
        <v>206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67"/>
      <c r="M26" s="67"/>
      <c r="N26" s="67"/>
      <c r="O26" s="67"/>
      <c r="P26" s="68"/>
      <c r="Q26" s="30"/>
      <c r="R26" s="30"/>
      <c r="S26" s="30"/>
      <c r="T26" s="30"/>
      <c r="U26" s="30"/>
      <c r="V26" s="30"/>
      <c r="W26" s="30"/>
      <c r="X26" s="30"/>
    </row>
    <row r="27" spans="1:24" s="3" customFormat="1" ht="58.5" customHeight="1">
      <c r="A27" s="16">
        <v>1</v>
      </c>
      <c r="B27" s="16" t="s">
        <v>100</v>
      </c>
      <c r="C27" s="16" t="s">
        <v>101</v>
      </c>
      <c r="D27" s="16" t="s">
        <v>102</v>
      </c>
      <c r="E27" s="16" t="s">
        <v>103</v>
      </c>
      <c r="F27" s="16" t="s">
        <v>584</v>
      </c>
      <c r="G27" s="16" t="s">
        <v>104</v>
      </c>
      <c r="H27" s="17">
        <v>2014</v>
      </c>
      <c r="I27" s="16" t="s">
        <v>203</v>
      </c>
      <c r="J27" s="65">
        <v>9</v>
      </c>
      <c r="K27" s="16" t="s">
        <v>106</v>
      </c>
      <c r="L27" s="16" t="s">
        <v>105</v>
      </c>
      <c r="M27" s="16" t="s">
        <v>484</v>
      </c>
      <c r="N27" s="16" t="s">
        <v>483</v>
      </c>
      <c r="O27" s="16"/>
      <c r="P27" s="46"/>
      <c r="Q27" s="12" t="s">
        <v>589</v>
      </c>
      <c r="R27" s="12" t="s">
        <v>590</v>
      </c>
      <c r="S27" s="12" t="s">
        <v>78</v>
      </c>
      <c r="T27" s="12" t="s">
        <v>78</v>
      </c>
      <c r="U27" s="12" t="s">
        <v>96</v>
      </c>
      <c r="V27" s="12" t="s">
        <v>96</v>
      </c>
      <c r="W27" s="12"/>
      <c r="X27" s="12"/>
    </row>
  </sheetData>
  <sheetProtection/>
  <mergeCells count="26">
    <mergeCell ref="A2:I2"/>
    <mergeCell ref="U3:X4"/>
    <mergeCell ref="Q3:R4"/>
    <mergeCell ref="C3:C5"/>
    <mergeCell ref="E3:E5"/>
    <mergeCell ref="A24:K24"/>
    <mergeCell ref="A6:K6"/>
    <mergeCell ref="J2:X2"/>
    <mergeCell ref="S3:T4"/>
    <mergeCell ref="F3:F5"/>
    <mergeCell ref="L3:L5"/>
    <mergeCell ref="P3:P5"/>
    <mergeCell ref="D3:D5"/>
    <mergeCell ref="A22:K22"/>
    <mergeCell ref="G3:G5"/>
    <mergeCell ref="J3:J5"/>
    <mergeCell ref="K3:K5"/>
    <mergeCell ref="M3:M5"/>
    <mergeCell ref="O3:O5"/>
    <mergeCell ref="N3:N5"/>
    <mergeCell ref="A26:K26"/>
    <mergeCell ref="H3:H5"/>
    <mergeCell ref="I3:I5"/>
    <mergeCell ref="A3:A5"/>
    <mergeCell ref="B3:B5"/>
    <mergeCell ref="A14:K1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80" zoomScaleSheetLayoutView="80" zoomScalePageLayoutView="0" workbookViewId="0" topLeftCell="A1">
      <selection activeCell="A18" sqref="A18"/>
    </sheetView>
  </sheetViews>
  <sheetFormatPr defaultColWidth="9.140625" defaultRowHeight="12.75"/>
  <cols>
    <col min="1" max="1" width="13.57421875" style="95" customWidth="1"/>
    <col min="2" max="2" width="25.140625" style="95" customWidth="1"/>
    <col min="3" max="3" width="26.8515625" style="95" customWidth="1"/>
    <col min="4" max="4" width="53.140625" style="95" customWidth="1"/>
  </cols>
  <sheetData>
    <row r="1" spans="1:4" ht="13.5">
      <c r="A1" s="22" t="s">
        <v>459</v>
      </c>
      <c r="B1" s="23"/>
      <c r="C1" s="24"/>
      <c r="D1" s="25"/>
    </row>
    <row r="2" spans="1:4" ht="13.5">
      <c r="A2" s="26"/>
      <c r="B2" s="27"/>
      <c r="C2" s="28"/>
      <c r="D2" s="29"/>
    </row>
    <row r="3" spans="1:4" ht="48" customHeight="1">
      <c r="A3" s="30" t="s">
        <v>451</v>
      </c>
      <c r="B3" s="31" t="s">
        <v>452</v>
      </c>
      <c r="C3" s="31" t="s">
        <v>453</v>
      </c>
      <c r="D3" s="31" t="s">
        <v>454</v>
      </c>
    </row>
    <row r="4" spans="1:4" s="44" customFormat="1" ht="21" customHeight="1">
      <c r="A4" s="156" t="s">
        <v>455</v>
      </c>
      <c r="B4" s="156"/>
      <c r="C4" s="156"/>
      <c r="D4" s="156"/>
    </row>
    <row r="5" spans="1:4" s="44" customFormat="1" ht="26.25" customHeight="1">
      <c r="A5" s="153" t="s">
        <v>574</v>
      </c>
      <c r="B5" s="154"/>
      <c r="C5" s="154"/>
      <c r="D5" s="155"/>
    </row>
    <row r="6" spans="1:4" s="44" customFormat="1" ht="18" customHeight="1">
      <c r="A6" s="156" t="s">
        <v>456</v>
      </c>
      <c r="B6" s="156"/>
      <c r="C6" s="156"/>
      <c r="D6" s="156"/>
    </row>
    <row r="7" spans="1:4" s="44" customFormat="1" ht="32.25" customHeight="1">
      <c r="A7" s="91">
        <v>1</v>
      </c>
      <c r="B7" s="92">
        <v>4143.56</v>
      </c>
      <c r="C7" s="92" t="s">
        <v>577</v>
      </c>
      <c r="D7" s="93" t="s">
        <v>576</v>
      </c>
    </row>
    <row r="8" spans="1:4" s="44" customFormat="1" ht="32.25" customHeight="1">
      <c r="A8" s="91">
        <v>1</v>
      </c>
      <c r="B8" s="92">
        <v>400</v>
      </c>
      <c r="C8" s="92" t="s">
        <v>578</v>
      </c>
      <c r="D8" s="93" t="s">
        <v>579</v>
      </c>
    </row>
    <row r="9" spans="1:4" s="44" customFormat="1" ht="43.5" customHeight="1">
      <c r="A9" s="91">
        <v>1</v>
      </c>
      <c r="B9" s="92">
        <v>2187.1</v>
      </c>
      <c r="C9" s="94" t="s">
        <v>575</v>
      </c>
      <c r="D9" s="93" t="s">
        <v>580</v>
      </c>
    </row>
    <row r="10" spans="1:4" s="44" customFormat="1" ht="18.75" customHeight="1">
      <c r="A10" s="156" t="s">
        <v>457</v>
      </c>
      <c r="B10" s="156"/>
      <c r="C10" s="156"/>
      <c r="D10" s="156"/>
    </row>
    <row r="11" spans="1:4" s="44" customFormat="1" ht="49.5" customHeight="1">
      <c r="A11" s="91">
        <v>2</v>
      </c>
      <c r="B11" s="92">
        <f>350+1480</f>
        <v>1830</v>
      </c>
      <c r="C11" s="92" t="s">
        <v>581</v>
      </c>
      <c r="D11" s="93" t="s">
        <v>582</v>
      </c>
    </row>
    <row r="12" spans="1:4" s="44" customFormat="1" ht="37.5" customHeight="1">
      <c r="A12" s="91">
        <v>1</v>
      </c>
      <c r="B12" s="92">
        <v>3259.86</v>
      </c>
      <c r="C12" s="94" t="s">
        <v>575</v>
      </c>
      <c r="D12" s="93" t="s">
        <v>583</v>
      </c>
    </row>
    <row r="13" spans="1:4" s="44" customFormat="1" ht="18" customHeight="1">
      <c r="A13" s="156" t="s">
        <v>458</v>
      </c>
      <c r="B13" s="156"/>
      <c r="C13" s="156"/>
      <c r="D13" s="156"/>
    </row>
    <row r="14" spans="1:4" s="44" customFormat="1" ht="27.75" customHeight="1">
      <c r="A14" s="153" t="s">
        <v>574</v>
      </c>
      <c r="B14" s="154"/>
      <c r="C14" s="154"/>
      <c r="D14" s="155"/>
    </row>
    <row r="15" spans="1:4" ht="24.75" customHeight="1">
      <c r="A15" s="32" t="s">
        <v>0</v>
      </c>
      <c r="B15" s="33">
        <f>SUM(B7:B9,B11:B12)</f>
        <v>11820.52</v>
      </c>
      <c r="C15" s="15"/>
      <c r="D15" s="34"/>
    </row>
    <row r="16" spans="1:4" ht="13.5">
      <c r="A16" s="35"/>
      <c r="B16" s="36"/>
      <c r="C16" s="37"/>
      <c r="D16" s="38"/>
    </row>
    <row r="17" spans="1:4" ht="13.5">
      <c r="A17" s="13"/>
      <c r="B17" s="39"/>
      <c r="C17" s="39"/>
      <c r="D17" s="40"/>
    </row>
    <row r="18" spans="1:4" ht="13.5">
      <c r="A18" s="41" t="s">
        <v>621</v>
      </c>
      <c r="B18" s="36"/>
      <c r="C18" s="37"/>
      <c r="D18" s="38"/>
    </row>
    <row r="19" spans="1:4" ht="13.5">
      <c r="A19" s="26"/>
      <c r="B19" s="26"/>
      <c r="C19" s="28"/>
      <c r="D19" s="29"/>
    </row>
  </sheetData>
  <sheetProtection/>
  <mergeCells count="6">
    <mergeCell ref="A14:D14"/>
    <mergeCell ref="A4:D4"/>
    <mergeCell ref="A5:D5"/>
    <mergeCell ref="A6:D6"/>
    <mergeCell ref="A10:D10"/>
    <mergeCell ref="A13:D13"/>
  </mergeCells>
  <printOptions horizontalCentered="1"/>
  <pageMargins left="0.3937007874015748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5.8515625" style="13" customWidth="1"/>
    <col min="2" max="2" width="45.00390625" style="14" customWidth="1"/>
    <col min="3" max="3" width="27.28125" style="97" customWidth="1"/>
    <col min="4" max="4" width="23.8515625" style="97" customWidth="1"/>
    <col min="5" max="6" width="21.8515625" style="97" customWidth="1"/>
    <col min="7" max="7" width="16.57421875" style="8" customWidth="1"/>
    <col min="8" max="8" width="19.28125" style="8" customWidth="1"/>
    <col min="9" max="9" width="11.7109375" style="2" bestFit="1" customWidth="1"/>
    <col min="10" max="29" width="8.8515625" style="2" customWidth="1"/>
  </cols>
  <sheetData>
    <row r="1" spans="2:6" ht="13.5">
      <c r="B1" s="96" t="s">
        <v>27</v>
      </c>
      <c r="D1" s="98"/>
      <c r="E1" s="98"/>
      <c r="F1" s="98"/>
    </row>
    <row r="2" ht="13.5">
      <c r="B2" s="96"/>
    </row>
    <row r="3" spans="1:6" ht="27" customHeight="1">
      <c r="A3" s="157" t="s">
        <v>44</v>
      </c>
      <c r="B3" s="157"/>
      <c r="C3" s="157"/>
      <c r="D3" s="157"/>
      <c r="E3" s="157"/>
      <c r="F3" s="2"/>
    </row>
    <row r="4" spans="1:9" ht="80.25" customHeight="1">
      <c r="A4" s="99" t="s">
        <v>13</v>
      </c>
      <c r="B4" s="99" t="s">
        <v>10</v>
      </c>
      <c r="C4" s="46" t="s">
        <v>26</v>
      </c>
      <c r="D4" s="46" t="s">
        <v>9</v>
      </c>
      <c r="E4" s="46" t="s">
        <v>273</v>
      </c>
      <c r="F4" s="46" t="s">
        <v>622</v>
      </c>
      <c r="I4" s="8"/>
    </row>
    <row r="5" spans="1:9" s="2" customFormat="1" ht="44.25" customHeight="1">
      <c r="A5" s="16">
        <v>1</v>
      </c>
      <c r="B5" s="18" t="s">
        <v>53</v>
      </c>
      <c r="C5" s="100">
        <f>1466242.16+48000</f>
        <v>1514242.16</v>
      </c>
      <c r="D5" s="100">
        <v>0</v>
      </c>
      <c r="E5" s="100">
        <f>3880+5650</f>
        <v>9530</v>
      </c>
      <c r="F5" s="100">
        <v>48000</v>
      </c>
      <c r="G5" s="11"/>
      <c r="H5" s="11"/>
      <c r="I5" s="8"/>
    </row>
    <row r="6" spans="1:9" s="2" customFormat="1" ht="44.25" customHeight="1">
      <c r="A6" s="16">
        <v>2</v>
      </c>
      <c r="B6" s="18" t="s">
        <v>58</v>
      </c>
      <c r="C6" s="100">
        <v>1177048.31</v>
      </c>
      <c r="D6" s="100">
        <v>100586.24</v>
      </c>
      <c r="E6" s="100">
        <v>0</v>
      </c>
      <c r="F6" s="100">
        <v>0</v>
      </c>
      <c r="G6" s="11"/>
      <c r="H6" s="11"/>
      <c r="I6" s="11"/>
    </row>
    <row r="7" spans="1:9" s="2" customFormat="1" ht="44.25" customHeight="1">
      <c r="A7" s="16">
        <v>3</v>
      </c>
      <c r="B7" s="101" t="s">
        <v>60</v>
      </c>
      <c r="C7" s="100">
        <v>708500.94</v>
      </c>
      <c r="D7" s="100">
        <v>37370.72</v>
      </c>
      <c r="E7" s="100">
        <v>0</v>
      </c>
      <c r="F7" s="100">
        <v>0</v>
      </c>
      <c r="G7" s="11"/>
      <c r="H7" s="11"/>
      <c r="I7" s="11"/>
    </row>
    <row r="8" spans="1:9" s="2" customFormat="1" ht="44.25" customHeight="1">
      <c r="A8" s="16">
        <v>4</v>
      </c>
      <c r="B8" s="18" t="s">
        <v>63</v>
      </c>
      <c r="C8" s="100">
        <v>11985.53</v>
      </c>
      <c r="D8" s="100">
        <v>0</v>
      </c>
      <c r="E8" s="100">
        <v>0</v>
      </c>
      <c r="F8" s="100">
        <v>0</v>
      </c>
      <c r="G8" s="11"/>
      <c r="H8" s="11"/>
      <c r="I8" s="11"/>
    </row>
    <row r="9" spans="1:9" s="2" customFormat="1" ht="44.25" customHeight="1">
      <c r="A9" s="16">
        <v>5</v>
      </c>
      <c r="B9" s="18" t="s">
        <v>66</v>
      </c>
      <c r="C9" s="100">
        <v>356482.1</v>
      </c>
      <c r="D9" s="100">
        <v>294699.95</v>
      </c>
      <c r="E9" s="100">
        <v>0</v>
      </c>
      <c r="F9" s="100">
        <v>0</v>
      </c>
      <c r="G9" s="11"/>
      <c r="H9" s="11"/>
      <c r="I9" s="11"/>
    </row>
    <row r="10" spans="1:9" s="2" customFormat="1" ht="44.25" customHeight="1">
      <c r="A10" s="16">
        <v>6</v>
      </c>
      <c r="B10" s="18" t="s">
        <v>69</v>
      </c>
      <c r="C10" s="100">
        <v>243299.73</v>
      </c>
      <c r="D10" s="100">
        <v>0</v>
      </c>
      <c r="E10" s="100">
        <v>2150</v>
      </c>
      <c r="F10" s="100">
        <v>0</v>
      </c>
      <c r="G10" s="11"/>
      <c r="H10" s="11"/>
      <c r="I10" s="11"/>
    </row>
    <row r="11" spans="1:6" ht="21" customHeight="1">
      <c r="A11" s="91"/>
      <c r="B11" s="75" t="s">
        <v>11</v>
      </c>
      <c r="C11" s="46">
        <f>SUM(C5:C10)</f>
        <v>4011558.7699999996</v>
      </c>
      <c r="D11" s="46"/>
      <c r="E11" s="46"/>
      <c r="F11" s="46"/>
    </row>
    <row r="12" spans="2:6" ht="13.5">
      <c r="B12" s="19"/>
      <c r="C12" s="102"/>
      <c r="D12" s="102"/>
      <c r="E12" s="102"/>
      <c r="F12" s="102"/>
    </row>
    <row r="13" spans="2:6" ht="13.5">
      <c r="B13" s="19"/>
      <c r="C13" s="102"/>
      <c r="D13" s="102"/>
      <c r="E13" s="102"/>
      <c r="F13" s="102"/>
    </row>
    <row r="14" spans="2:6" ht="13.5">
      <c r="B14" s="19"/>
      <c r="C14" s="102"/>
      <c r="D14" s="102"/>
      <c r="E14" s="102"/>
      <c r="F14" s="102"/>
    </row>
    <row r="15" spans="2:6" ht="13.5">
      <c r="B15" s="103"/>
      <c r="C15" s="102"/>
      <c r="D15" s="102"/>
      <c r="E15" s="102"/>
      <c r="F15" s="102"/>
    </row>
    <row r="16" spans="2:6" ht="13.5">
      <c r="B16" s="104"/>
      <c r="C16" s="105"/>
      <c r="D16" s="106"/>
      <c r="E16" s="106"/>
      <c r="F16" s="106"/>
    </row>
    <row r="17" spans="2:6" ht="13.5">
      <c r="B17" s="104"/>
      <c r="C17" s="105"/>
      <c r="D17" s="105"/>
      <c r="E17" s="105"/>
      <c r="F17" s="105"/>
    </row>
    <row r="18" spans="2:6" ht="13.5">
      <c r="B18" s="104"/>
      <c r="C18" s="105"/>
      <c r="D18" s="105"/>
      <c r="E18" s="42"/>
      <c r="F18" s="42"/>
    </row>
    <row r="19" spans="2:6" ht="13.5">
      <c r="B19" s="104"/>
      <c r="C19" s="105"/>
      <c r="D19" s="105"/>
      <c r="E19" s="105"/>
      <c r="F19" s="105"/>
    </row>
    <row r="20" spans="2:6" ht="13.5">
      <c r="B20" s="19"/>
      <c r="C20" s="102"/>
      <c r="D20" s="102"/>
      <c r="E20" s="102"/>
      <c r="F20" s="102"/>
    </row>
    <row r="21" spans="2:6" ht="13.5">
      <c r="B21" s="19"/>
      <c r="C21" s="102"/>
      <c r="D21" s="102"/>
      <c r="E21" s="102"/>
      <c r="F21" s="102"/>
    </row>
  </sheetData>
  <sheetProtection/>
  <mergeCells count="1">
    <mergeCell ref="A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 Makowska</cp:lastModifiedBy>
  <cp:lastPrinted>2023-08-11T07:40:08Z</cp:lastPrinted>
  <dcterms:created xsi:type="dcterms:W3CDTF">2004-04-21T13:58:08Z</dcterms:created>
  <dcterms:modified xsi:type="dcterms:W3CDTF">2023-09-21T05:49:10Z</dcterms:modified>
  <cp:category/>
  <cp:version/>
  <cp:contentType/>
  <cp:contentStatus/>
</cp:coreProperties>
</file>